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ake\Documents\ОЦЕНОЧНЫЕ ПРОЦЕДУРЫ\2022-2023\"/>
    </mc:Choice>
  </mc:AlternateContent>
  <bookViews>
    <workbookView xWindow="0" yWindow="0" windowWidth="19200" windowHeight="6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C36" i="1" l="1"/>
  <c r="DD36" i="1" s="1"/>
  <c r="DC37" i="1"/>
  <c r="DD37" i="1" s="1"/>
  <c r="DE37" i="1" s="1"/>
  <c r="DC20" i="1"/>
  <c r="DD20" i="1" s="1"/>
  <c r="DC11" i="1"/>
  <c r="DD11" i="1" s="1"/>
  <c r="DE36" i="1" l="1"/>
  <c r="DF36" i="1" s="1"/>
  <c r="DF37" i="1"/>
  <c r="DE20" i="1"/>
  <c r="DF11" i="1"/>
  <c r="DE11" i="1"/>
  <c r="DC34" i="1"/>
  <c r="DD34" i="1" s="1"/>
  <c r="DC35" i="1"/>
  <c r="DD35" i="1" s="1"/>
  <c r="DE35" i="1" s="1"/>
  <c r="DC38" i="1"/>
  <c r="DC39" i="1"/>
  <c r="DD39" i="1" s="1"/>
  <c r="DE39" i="1" s="1"/>
  <c r="DC40" i="1"/>
  <c r="DC41" i="1"/>
  <c r="DD41" i="1" s="1"/>
  <c r="DC33" i="1"/>
  <c r="DC32" i="1"/>
  <c r="DC31" i="1"/>
  <c r="DC30" i="1"/>
  <c r="DD30" i="1" s="1"/>
  <c r="DE30" i="1" s="1"/>
  <c r="DC29" i="1"/>
  <c r="DC28" i="1"/>
  <c r="DC27" i="1"/>
  <c r="DD27" i="1" s="1"/>
  <c r="DC26" i="1"/>
  <c r="DD26" i="1" s="1"/>
  <c r="DC25" i="1"/>
  <c r="DG37" i="1" l="1"/>
  <c r="DG36" i="1"/>
  <c r="DH36" i="1" s="1"/>
  <c r="DI36" i="1" s="1"/>
  <c r="DF20" i="1"/>
  <c r="DG20" i="1" s="1"/>
  <c r="DH20" i="1" s="1"/>
  <c r="DG11" i="1"/>
  <c r="DH11" i="1" s="1"/>
  <c r="DD40" i="1"/>
  <c r="DE40" i="1" s="1"/>
  <c r="DF40" i="1" s="1"/>
  <c r="DD38" i="1"/>
  <c r="DE38" i="1" s="1"/>
  <c r="DF35" i="1"/>
  <c r="DG35" i="1" s="1"/>
  <c r="DE34" i="1"/>
  <c r="DF39" i="1"/>
  <c r="DE41" i="1"/>
  <c r="DF41" i="1" s="1"/>
  <c r="DD33" i="1"/>
  <c r="DE33" i="1" s="1"/>
  <c r="DF33" i="1" s="1"/>
  <c r="DG33" i="1" s="1"/>
  <c r="DE26" i="1"/>
  <c r="DF26" i="1" s="1"/>
  <c r="DG26" i="1" s="1"/>
  <c r="DD25" i="1"/>
  <c r="DD29" i="1"/>
  <c r="DE29" i="1" s="1"/>
  <c r="DF29" i="1" s="1"/>
  <c r="DF30" i="1"/>
  <c r="DG30" i="1" s="1"/>
  <c r="DD28" i="1"/>
  <c r="DE28" i="1" s="1"/>
  <c r="DD32" i="1"/>
  <c r="DE32" i="1" s="1"/>
  <c r="DD31" i="1"/>
  <c r="DE31" i="1" s="1"/>
  <c r="DF31" i="1" s="1"/>
  <c r="DE27" i="1"/>
  <c r="DF27" i="1" s="1"/>
  <c r="DC4" i="1"/>
  <c r="DC5" i="1"/>
  <c r="DC6" i="1"/>
  <c r="DC7" i="1"/>
  <c r="DC8" i="1"/>
  <c r="DC9" i="1"/>
  <c r="DC10" i="1"/>
  <c r="DC12" i="1"/>
  <c r="DD12" i="1" s="1"/>
  <c r="DC13" i="1"/>
  <c r="DC14" i="1"/>
  <c r="DC15" i="1"/>
  <c r="DC16" i="1"/>
  <c r="DC17" i="1"/>
  <c r="DC18" i="1"/>
  <c r="DC19" i="1"/>
  <c r="DC21" i="1"/>
  <c r="DC22" i="1"/>
  <c r="DC23" i="1"/>
  <c r="DC24" i="1"/>
  <c r="DC3" i="1"/>
  <c r="DJ36" i="1" l="1"/>
  <c r="DK36" i="1" s="1"/>
  <c r="DH37" i="1"/>
  <c r="DI20" i="1"/>
  <c r="DI11" i="1"/>
  <c r="DJ11" i="1" s="1"/>
  <c r="DH35" i="1"/>
  <c r="DI35" i="1" s="1"/>
  <c r="DJ35" i="1" s="1"/>
  <c r="DF34" i="1"/>
  <c r="DG34" i="1" s="1"/>
  <c r="DH34" i="1" s="1"/>
  <c r="DF38" i="1"/>
  <c r="DG38" i="1" s="1"/>
  <c r="DH38" i="1" s="1"/>
  <c r="DG39" i="1"/>
  <c r="DG41" i="1"/>
  <c r="DG40" i="1"/>
  <c r="DH40" i="1" s="1"/>
  <c r="DH33" i="1"/>
  <c r="DI33" i="1" s="1"/>
  <c r="DF32" i="1"/>
  <c r="DG32" i="1" s="1"/>
  <c r="DH32" i="1" s="1"/>
  <c r="DH30" i="1"/>
  <c r="DI30" i="1" s="1"/>
  <c r="DH26" i="1"/>
  <c r="DG31" i="1"/>
  <c r="DH31" i="1" s="1"/>
  <c r="DF28" i="1"/>
  <c r="DE25" i="1"/>
  <c r="DG27" i="1"/>
  <c r="DH27" i="1" s="1"/>
  <c r="DI27" i="1" s="1"/>
  <c r="DG29" i="1"/>
  <c r="DH29" i="1" s="1"/>
  <c r="DD14" i="1"/>
  <c r="DE14" i="1" s="1"/>
  <c r="DF14" i="1" s="1"/>
  <c r="DD6" i="1"/>
  <c r="DE6" i="1" s="1"/>
  <c r="DD24" i="1"/>
  <c r="DE24" i="1" s="1"/>
  <c r="DF24" i="1" s="1"/>
  <c r="DD19" i="1"/>
  <c r="DE19" i="1" s="1"/>
  <c r="DD7" i="1"/>
  <c r="DE7" i="1" s="1"/>
  <c r="DF7" i="1" s="1"/>
  <c r="DD4" i="1"/>
  <c r="DE4" i="1" s="1"/>
  <c r="DF4" i="1" s="1"/>
  <c r="DD15" i="1"/>
  <c r="DE15" i="1" s="1"/>
  <c r="DD21" i="1"/>
  <c r="DE21" i="1" s="1"/>
  <c r="DD16" i="1"/>
  <c r="DD13" i="1"/>
  <c r="DE13" i="1" s="1"/>
  <c r="DF13" i="1" s="1"/>
  <c r="DD8" i="1"/>
  <c r="DD5" i="1"/>
  <c r="DE5" i="1" s="1"/>
  <c r="DD18" i="1"/>
  <c r="DD10" i="1"/>
  <c r="DD17" i="1"/>
  <c r="DD9" i="1"/>
  <c r="DE9" i="1" s="1"/>
  <c r="DD23" i="1"/>
  <c r="DE12" i="1"/>
  <c r="DD22" i="1"/>
  <c r="DD3" i="1"/>
  <c r="DE3" i="1" s="1"/>
  <c r="DI37" i="1" l="1"/>
  <c r="DJ37" i="1" s="1"/>
  <c r="DL36" i="1"/>
  <c r="DM36" i="1" s="1"/>
  <c r="DN36" i="1" s="1"/>
  <c r="DJ20" i="1"/>
  <c r="DK11" i="1"/>
  <c r="DI34" i="1"/>
  <c r="DK35" i="1"/>
  <c r="DL35" i="1" s="1"/>
  <c r="DI38" i="1"/>
  <c r="DH39" i="1"/>
  <c r="DI40" i="1"/>
  <c r="DJ40" i="1" s="1"/>
  <c r="DH41" i="1"/>
  <c r="DI41" i="1" s="1"/>
  <c r="DJ33" i="1"/>
  <c r="DK33" i="1" s="1"/>
  <c r="DL33" i="1" s="1"/>
  <c r="DI31" i="1"/>
  <c r="DJ31" i="1" s="1"/>
  <c r="DI32" i="1"/>
  <c r="DJ32" i="1" s="1"/>
  <c r="DI29" i="1"/>
  <c r="DJ29" i="1" s="1"/>
  <c r="DJ27" i="1"/>
  <c r="DF25" i="1"/>
  <c r="DI26" i="1"/>
  <c r="DG28" i="1"/>
  <c r="DJ30" i="1"/>
  <c r="DF12" i="1"/>
  <c r="DG12" i="1" s="1"/>
  <c r="DF19" i="1"/>
  <c r="DF15" i="1"/>
  <c r="DG15" i="1" s="1"/>
  <c r="DF6" i="1"/>
  <c r="DG24" i="1"/>
  <c r="DH24" i="1" s="1"/>
  <c r="DF21" i="1"/>
  <c r="DG21" i="1" s="1"/>
  <c r="DH21" i="1" s="1"/>
  <c r="DE23" i="1"/>
  <c r="DF5" i="1"/>
  <c r="DG5" i="1" s="1"/>
  <c r="DE8" i="1"/>
  <c r="DG4" i="1"/>
  <c r="DE16" i="1"/>
  <c r="DG13" i="1"/>
  <c r="DH13" i="1" s="1"/>
  <c r="DG7" i="1"/>
  <c r="DG14" i="1"/>
  <c r="DF9" i="1"/>
  <c r="DE10" i="1"/>
  <c r="DE17" i="1"/>
  <c r="DF17" i="1" s="1"/>
  <c r="DE18" i="1"/>
  <c r="DF3" i="1"/>
  <c r="DE22" i="1"/>
  <c r="DK37" i="1" l="1"/>
  <c r="DL37" i="1" s="1"/>
  <c r="DM37" i="1" s="1"/>
  <c r="DO36" i="1"/>
  <c r="DK20" i="1"/>
  <c r="DL20" i="1" s="1"/>
  <c r="DM20" i="1" s="1"/>
  <c r="DN20" i="1" s="1"/>
  <c r="DM11" i="1"/>
  <c r="DL11" i="1"/>
  <c r="DJ34" i="1"/>
  <c r="DM35" i="1"/>
  <c r="DJ38" i="1"/>
  <c r="DI39" i="1"/>
  <c r="DJ41" i="1"/>
  <c r="DK41" i="1" s="1"/>
  <c r="DK40" i="1"/>
  <c r="DM33" i="1"/>
  <c r="DK31" i="1"/>
  <c r="DL31" i="1" s="1"/>
  <c r="DM31" i="1" s="1"/>
  <c r="DN31" i="1" s="1"/>
  <c r="DO31" i="1" s="1"/>
  <c r="DK32" i="1"/>
  <c r="DL32" i="1" s="1"/>
  <c r="DK30" i="1"/>
  <c r="DL30" i="1" s="1"/>
  <c r="DK27" i="1"/>
  <c r="DL27" i="1" s="1"/>
  <c r="DM27" i="1" s="1"/>
  <c r="DJ26" i="1"/>
  <c r="DK26" i="1" s="1"/>
  <c r="DG25" i="1"/>
  <c r="DK29" i="1"/>
  <c r="DL29" i="1" s="1"/>
  <c r="DH28" i="1"/>
  <c r="DH15" i="1"/>
  <c r="DI15" i="1" s="1"/>
  <c r="DG6" i="1"/>
  <c r="DH6" i="1" s="1"/>
  <c r="DI6" i="1" s="1"/>
  <c r="DG9" i="1"/>
  <c r="DH12" i="1"/>
  <c r="DI12" i="1" s="1"/>
  <c r="DI21" i="1"/>
  <c r="DJ21" i="1" s="1"/>
  <c r="DF22" i="1"/>
  <c r="DF10" i="1"/>
  <c r="DG10" i="1" s="1"/>
  <c r="DF18" i="1"/>
  <c r="DI13" i="1"/>
  <c r="DF16" i="1"/>
  <c r="DF23" i="1"/>
  <c r="DG23" i="1" s="1"/>
  <c r="DG3" i="1"/>
  <c r="DH3" i="1" s="1"/>
  <c r="DG17" i="1"/>
  <c r="DH17" i="1" s="1"/>
  <c r="DG19" i="1"/>
  <c r="DF8" i="1"/>
  <c r="DH14" i="1"/>
  <c r="DI24" i="1"/>
  <c r="DH7" i="1"/>
  <c r="DI7" i="1" s="1"/>
  <c r="DH4" i="1"/>
  <c r="DH5" i="1"/>
  <c r="DN37" i="1" l="1"/>
  <c r="DO37" i="1" s="1"/>
  <c r="DP37" i="1" s="1"/>
  <c r="DQ37" i="1" s="1"/>
  <c r="DR37" i="1" s="1"/>
  <c r="DS37" i="1" s="1"/>
  <c r="DT37" i="1" s="1"/>
  <c r="DU37" i="1" s="1"/>
  <c r="DP36" i="1"/>
  <c r="DQ36" i="1" s="1"/>
  <c r="DR36" i="1" s="1"/>
  <c r="DS36" i="1" s="1"/>
  <c r="DT36" i="1" s="1"/>
  <c r="DU36" i="1" s="1"/>
  <c r="DV36" i="1" s="1"/>
  <c r="DW36" i="1" s="1"/>
  <c r="DX36" i="1" s="1"/>
  <c r="DO20" i="1"/>
  <c r="DP20" i="1" s="1"/>
  <c r="DQ20" i="1" s="1"/>
  <c r="DR20" i="1" s="1"/>
  <c r="DS20" i="1" s="1"/>
  <c r="DT20" i="1" s="1"/>
  <c r="DU20" i="1" s="1"/>
  <c r="DW20" i="1" s="1"/>
  <c r="DX20" i="1" s="1"/>
  <c r="DN11" i="1"/>
  <c r="DO11" i="1" s="1"/>
  <c r="DP11" i="1" s="1"/>
  <c r="DQ11" i="1" s="1"/>
  <c r="DR11" i="1" s="1"/>
  <c r="DS11" i="1" s="1"/>
  <c r="DT11" i="1" s="1"/>
  <c r="DU11" i="1" s="1"/>
  <c r="DV11" i="1" s="1"/>
  <c r="DW11" i="1" s="1"/>
  <c r="DX11" i="1" s="1"/>
  <c r="DK34" i="1"/>
  <c r="DN35" i="1"/>
  <c r="DO35" i="1" s="1"/>
  <c r="DK38" i="1"/>
  <c r="DJ39" i="1"/>
  <c r="DL41" i="1"/>
  <c r="DM41" i="1" s="1"/>
  <c r="DN41" i="1" s="1"/>
  <c r="DL40" i="1"/>
  <c r="DM40" i="1" s="1"/>
  <c r="DN33" i="1"/>
  <c r="DO33" i="1" s="1"/>
  <c r="DP33" i="1" s="1"/>
  <c r="DQ33" i="1" s="1"/>
  <c r="DR33" i="1" s="1"/>
  <c r="DS33" i="1" s="1"/>
  <c r="DT33" i="1" s="1"/>
  <c r="DU33" i="1" s="1"/>
  <c r="DV33" i="1" s="1"/>
  <c r="DW33" i="1" s="1"/>
  <c r="DX33" i="1" s="1"/>
  <c r="DY33" i="1" s="1"/>
  <c r="DM32" i="1"/>
  <c r="DN32" i="1" s="1"/>
  <c r="DN27" i="1"/>
  <c r="DO27" i="1" s="1"/>
  <c r="DL26" i="1"/>
  <c r="DI28" i="1"/>
  <c r="DH25" i="1"/>
  <c r="DP31" i="1"/>
  <c r="DQ31" i="1" s="1"/>
  <c r="DR31" i="1" s="1"/>
  <c r="DM30" i="1"/>
  <c r="DM29" i="1"/>
  <c r="DN29" i="1" s="1"/>
  <c r="DO29" i="1" s="1"/>
  <c r="DJ15" i="1"/>
  <c r="DK15" i="1" s="1"/>
  <c r="DJ6" i="1"/>
  <c r="DK6" i="1" s="1"/>
  <c r="DJ12" i="1"/>
  <c r="DK12" i="1" s="1"/>
  <c r="DJ13" i="1"/>
  <c r="DK13" i="1" s="1"/>
  <c r="DK21" i="1"/>
  <c r="DI3" i="1"/>
  <c r="DH23" i="1"/>
  <c r="DI14" i="1"/>
  <c r="DI17" i="1"/>
  <c r="DJ17" i="1" s="1"/>
  <c r="DH9" i="1"/>
  <c r="DJ7" i="1"/>
  <c r="DI5" i="1"/>
  <c r="DJ5" i="1" s="1"/>
  <c r="DJ24" i="1"/>
  <c r="DG8" i="1"/>
  <c r="DH19" i="1"/>
  <c r="DI4" i="1"/>
  <c r="DJ4" i="1" s="1"/>
  <c r="DG16" i="1"/>
  <c r="DG18" i="1"/>
  <c r="DH10" i="1"/>
  <c r="DG22" i="1"/>
  <c r="DH22" i="1" s="1"/>
  <c r="DV37" i="1" l="1"/>
  <c r="DW37" i="1" s="1"/>
  <c r="DX37" i="1" s="1"/>
  <c r="DL34" i="1"/>
  <c r="DP35" i="1"/>
  <c r="DQ35" i="1" s="1"/>
  <c r="DR35" i="1" s="1"/>
  <c r="DS35" i="1" s="1"/>
  <c r="DT35" i="1" s="1"/>
  <c r="DU35" i="1" s="1"/>
  <c r="DV35" i="1" s="1"/>
  <c r="DW35" i="1" s="1"/>
  <c r="DX35" i="1" s="1"/>
  <c r="DL38" i="1"/>
  <c r="DM38" i="1" s="1"/>
  <c r="DK39" i="1"/>
  <c r="DL39" i="1" s="1"/>
  <c r="DN40" i="1"/>
  <c r="DO40" i="1" s="1"/>
  <c r="DP40" i="1" s="1"/>
  <c r="DQ40" i="1" s="1"/>
  <c r="DR40" i="1" s="1"/>
  <c r="DS40" i="1" s="1"/>
  <c r="DT40" i="1" s="1"/>
  <c r="DU40" i="1" s="1"/>
  <c r="DV40" i="1" s="1"/>
  <c r="DW40" i="1" s="1"/>
  <c r="DX40" i="1" s="1"/>
  <c r="DY40" i="1" s="1"/>
  <c r="DO41" i="1"/>
  <c r="DP27" i="1"/>
  <c r="DQ27" i="1" s="1"/>
  <c r="DR27" i="1" s="1"/>
  <c r="DS27" i="1" s="1"/>
  <c r="DV27" i="1" s="1"/>
  <c r="DP29" i="1"/>
  <c r="DQ29" i="1" s="1"/>
  <c r="DR29" i="1" s="1"/>
  <c r="DO32" i="1"/>
  <c r="DM26" i="1"/>
  <c r="DJ28" i="1"/>
  <c r="DK28" i="1" s="1"/>
  <c r="DS31" i="1"/>
  <c r="DU31" i="1" s="1"/>
  <c r="DW31" i="1" s="1"/>
  <c r="DX31" i="1" s="1"/>
  <c r="DI25" i="1"/>
  <c r="DN30" i="1"/>
  <c r="DO30" i="1" s="1"/>
  <c r="DP30" i="1" s="1"/>
  <c r="DQ30" i="1" s="1"/>
  <c r="DR30" i="1" s="1"/>
  <c r="DS30" i="1" s="1"/>
  <c r="DU30" i="1" s="1"/>
  <c r="DW30" i="1" s="1"/>
  <c r="DX30" i="1" s="1"/>
  <c r="DJ14" i="1"/>
  <c r="DK14" i="1" s="1"/>
  <c r="DL13" i="1"/>
  <c r="DI19" i="1"/>
  <c r="DI10" i="1"/>
  <c r="DJ10" i="1" s="1"/>
  <c r="DK10" i="1" s="1"/>
  <c r="DK4" i="1"/>
  <c r="DL4" i="1" s="1"/>
  <c r="DJ3" i="1"/>
  <c r="DK3" i="1" s="1"/>
  <c r="DI9" i="1"/>
  <c r="DJ9" i="1" s="1"/>
  <c r="DL6" i="1"/>
  <c r="DK7" i="1"/>
  <c r="DL7" i="1" s="1"/>
  <c r="DH18" i="1"/>
  <c r="DK24" i="1"/>
  <c r="DI22" i="1"/>
  <c r="DJ22" i="1" s="1"/>
  <c r="DL21" i="1"/>
  <c r="DK5" i="1"/>
  <c r="DL5" i="1" s="1"/>
  <c r="DI23" i="1"/>
  <c r="DH16" i="1"/>
  <c r="DI16" i="1" s="1"/>
  <c r="DL12" i="1"/>
  <c r="DK17" i="1"/>
  <c r="DH8" i="1"/>
  <c r="DL15" i="1"/>
  <c r="DM34" i="1" l="1"/>
  <c r="DN34" i="1" s="1"/>
  <c r="DO34" i="1" s="1"/>
  <c r="DP34" i="1" s="1"/>
  <c r="DQ34" i="1" s="1"/>
  <c r="DR34" i="1" s="1"/>
  <c r="DS34" i="1" s="1"/>
  <c r="DT34" i="1" s="1"/>
  <c r="DU34" i="1" s="1"/>
  <c r="DV34" i="1" s="1"/>
  <c r="DW34" i="1" s="1"/>
  <c r="DX34" i="1" s="1"/>
  <c r="DM39" i="1"/>
  <c r="DN39" i="1" s="1"/>
  <c r="DO39" i="1" s="1"/>
  <c r="DP39" i="1" s="1"/>
  <c r="DQ39" i="1" s="1"/>
  <c r="DR39" i="1" s="1"/>
  <c r="DS39" i="1" s="1"/>
  <c r="DT39" i="1" s="1"/>
  <c r="DU39" i="1" s="1"/>
  <c r="DV39" i="1" s="1"/>
  <c r="DW39" i="1" s="1"/>
  <c r="DX39" i="1" s="1"/>
  <c r="DN38" i="1"/>
  <c r="DO38" i="1" s="1"/>
  <c r="DP38" i="1" s="1"/>
  <c r="DQ38" i="1" s="1"/>
  <c r="DR38" i="1" s="1"/>
  <c r="DS38" i="1" s="1"/>
  <c r="DT38" i="1" s="1"/>
  <c r="DU38" i="1" s="1"/>
  <c r="DV38" i="1" s="1"/>
  <c r="DW38" i="1" s="1"/>
  <c r="DX38" i="1" s="1"/>
  <c r="DY38" i="1" s="1"/>
  <c r="DP41" i="1"/>
  <c r="DQ41" i="1" s="1"/>
  <c r="DR41" i="1" s="1"/>
  <c r="DL28" i="1"/>
  <c r="DM28" i="1" s="1"/>
  <c r="DN28" i="1" s="1"/>
  <c r="DO28" i="1" s="1"/>
  <c r="DP28" i="1" s="1"/>
  <c r="DS29" i="1"/>
  <c r="DU29" i="1" s="1"/>
  <c r="DW29" i="1" s="1"/>
  <c r="DX29" i="1" s="1"/>
  <c r="DY29" i="1" s="1"/>
  <c r="DW27" i="1"/>
  <c r="DX27" i="1" s="1"/>
  <c r="DJ25" i="1"/>
  <c r="DK25" i="1" s="1"/>
  <c r="DP32" i="1"/>
  <c r="DQ32" i="1" s="1"/>
  <c r="DR32" i="1" s="1"/>
  <c r="DS32" i="1" s="1"/>
  <c r="DU32" i="1" s="1"/>
  <c r="DW32" i="1" s="1"/>
  <c r="DX32" i="1" s="1"/>
  <c r="DN26" i="1"/>
  <c r="DL14" i="1"/>
  <c r="DM14" i="1" s="1"/>
  <c r="DN14" i="1" s="1"/>
  <c r="DJ16" i="1"/>
  <c r="DK16" i="1" s="1"/>
  <c r="DM5" i="1"/>
  <c r="DN5" i="1" s="1"/>
  <c r="DO5" i="1" s="1"/>
  <c r="DP5" i="1" s="1"/>
  <c r="DM13" i="1"/>
  <c r="DN13" i="1" s="1"/>
  <c r="DK9" i="1"/>
  <c r="DL9" i="1" s="1"/>
  <c r="DM9" i="1" s="1"/>
  <c r="DN9" i="1" s="1"/>
  <c r="DL24" i="1"/>
  <c r="DL17" i="1"/>
  <c r="DM17" i="1" s="1"/>
  <c r="DN17" i="1" s="1"/>
  <c r="DM21" i="1"/>
  <c r="DN21" i="1" s="1"/>
  <c r="DO21" i="1" s="1"/>
  <c r="DM12" i="1"/>
  <c r="DJ23" i="1"/>
  <c r="DK23" i="1" s="1"/>
  <c r="DJ19" i="1"/>
  <c r="DI8" i="1"/>
  <c r="DM7" i="1"/>
  <c r="DK22" i="1"/>
  <c r="DI18" i="1"/>
  <c r="DJ18" i="1" s="1"/>
  <c r="DK18" i="1" s="1"/>
  <c r="DL18" i="1" s="1"/>
  <c r="DM18" i="1" s="1"/>
  <c r="DM4" i="1"/>
  <c r="DN4" i="1" s="1"/>
  <c r="DM6" i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M15" i="1"/>
  <c r="DL10" i="1"/>
  <c r="DM10" i="1" s="1"/>
  <c r="DN10" i="1" s="1"/>
  <c r="DO10" i="1" s="1"/>
  <c r="DL3" i="1"/>
  <c r="DM3" i="1" s="1"/>
  <c r="DN3" i="1" s="1"/>
  <c r="DO3" i="1" s="1"/>
  <c r="DP3" i="1" s="1"/>
  <c r="DQ3" i="1" s="1"/>
  <c r="DR3" i="1" s="1"/>
  <c r="DS41" i="1" l="1"/>
  <c r="DT41" i="1" s="1"/>
  <c r="DU41" i="1" s="1"/>
  <c r="DV41" i="1" s="1"/>
  <c r="DW41" i="1" s="1"/>
  <c r="DX41" i="1" s="1"/>
  <c r="DO26" i="1"/>
  <c r="DP26" i="1" s="1"/>
  <c r="DQ26" i="1" s="1"/>
  <c r="DR26" i="1" s="1"/>
  <c r="DS26" i="1" s="1"/>
  <c r="DV26" i="1" s="1"/>
  <c r="DW26" i="1" s="1"/>
  <c r="DX26" i="1" s="1"/>
  <c r="DL25" i="1"/>
  <c r="DM25" i="1" s="1"/>
  <c r="DN25" i="1" s="1"/>
  <c r="DO25" i="1" s="1"/>
  <c r="DP25" i="1" s="1"/>
  <c r="DQ25" i="1" s="1"/>
  <c r="DR25" i="1" s="1"/>
  <c r="DS25" i="1" s="1"/>
  <c r="DV25" i="1" s="1"/>
  <c r="DW25" i="1" s="1"/>
  <c r="DX25" i="1" s="1"/>
  <c r="DQ28" i="1"/>
  <c r="DR28" i="1" s="1"/>
  <c r="DS28" i="1" s="1"/>
  <c r="DV28" i="1" s="1"/>
  <c r="DW28" i="1" s="1"/>
  <c r="DX28" i="1" s="1"/>
  <c r="DP10" i="1"/>
  <c r="DQ10" i="1" s="1"/>
  <c r="DR10" i="1" s="1"/>
  <c r="DS10" i="1" s="1"/>
  <c r="DQ5" i="1"/>
  <c r="DP21" i="1"/>
  <c r="DQ21" i="1" s="1"/>
  <c r="DR21" i="1" s="1"/>
  <c r="DS21" i="1" s="1"/>
  <c r="DT21" i="1" s="1"/>
  <c r="DU21" i="1" s="1"/>
  <c r="DW21" i="1" s="1"/>
  <c r="DX21" i="1" s="1"/>
  <c r="DO13" i="1"/>
  <c r="DO17" i="1"/>
  <c r="DP17" i="1" s="1"/>
  <c r="DQ17" i="1" s="1"/>
  <c r="DR17" i="1" s="1"/>
  <c r="DS17" i="1" s="1"/>
  <c r="DT17" i="1" s="1"/>
  <c r="DU17" i="1" s="1"/>
  <c r="DV17" i="1" s="1"/>
  <c r="DW17" i="1" s="1"/>
  <c r="DX17" i="1" s="1"/>
  <c r="DO4" i="1"/>
  <c r="DP4" i="1" s="1"/>
  <c r="DQ4" i="1" s="1"/>
  <c r="DL22" i="1"/>
  <c r="DM22" i="1" s="1"/>
  <c r="DN22" i="1" s="1"/>
  <c r="DO22" i="1" s="1"/>
  <c r="DP22" i="1" s="1"/>
  <c r="DQ22" i="1" s="1"/>
  <c r="DR22" i="1" s="1"/>
  <c r="DS22" i="1" s="1"/>
  <c r="DT22" i="1" s="1"/>
  <c r="DU22" i="1" s="1"/>
  <c r="DV22" i="1" s="1"/>
  <c r="DW22" i="1" s="1"/>
  <c r="DX22" i="1" s="1"/>
  <c r="DS3" i="1"/>
  <c r="DT3" i="1" s="1"/>
  <c r="DU3" i="1" s="1"/>
  <c r="DV3" i="1" s="1"/>
  <c r="DW3" i="1" s="1"/>
  <c r="DX3" i="1" s="1"/>
  <c r="DN7" i="1"/>
  <c r="DO7" i="1" s="1"/>
  <c r="DL23" i="1"/>
  <c r="DK19" i="1"/>
  <c r="DN15" i="1"/>
  <c r="DO9" i="1"/>
  <c r="DP9" i="1" s="1"/>
  <c r="DQ9" i="1" s="1"/>
  <c r="DR9" i="1" s="1"/>
  <c r="DS9" i="1" s="1"/>
  <c r="DT9" i="1" s="1"/>
  <c r="DU9" i="1" s="1"/>
  <c r="DV9" i="1" s="1"/>
  <c r="DW9" i="1" s="1"/>
  <c r="DX9" i="1" s="1"/>
  <c r="DM24" i="1"/>
  <c r="DN24" i="1" s="1"/>
  <c r="DO24" i="1" s="1"/>
  <c r="DP24" i="1" s="1"/>
  <c r="DQ24" i="1" s="1"/>
  <c r="DR24" i="1" s="1"/>
  <c r="DS24" i="1" s="1"/>
  <c r="DT24" i="1" s="1"/>
  <c r="DU24" i="1" s="1"/>
  <c r="DO14" i="1"/>
  <c r="DP14" i="1" s="1"/>
  <c r="DQ14" i="1" s="1"/>
  <c r="DR14" i="1" s="1"/>
  <c r="DS14" i="1" s="1"/>
  <c r="DT14" i="1" s="1"/>
  <c r="DU14" i="1" s="1"/>
  <c r="DV14" i="1" s="1"/>
  <c r="DW14" i="1" s="1"/>
  <c r="DX14" i="1" s="1"/>
  <c r="DJ8" i="1"/>
  <c r="DN18" i="1"/>
  <c r="DO18" i="1" s="1"/>
  <c r="DP18" i="1" s="1"/>
  <c r="DQ18" i="1" s="1"/>
  <c r="DR18" i="1" s="1"/>
  <c r="DS18" i="1" s="1"/>
  <c r="DT18" i="1" s="1"/>
  <c r="DU18" i="1" s="1"/>
  <c r="DV18" i="1" s="1"/>
  <c r="DW18" i="1" s="1"/>
  <c r="DX18" i="1" s="1"/>
  <c r="DL16" i="1"/>
  <c r="DM16" i="1" s="1"/>
  <c r="DN16" i="1" s="1"/>
  <c r="DO16" i="1" s="1"/>
  <c r="DP16" i="1" s="1"/>
  <c r="DQ16" i="1" s="1"/>
  <c r="DN12" i="1"/>
  <c r="DO12" i="1" s="1"/>
  <c r="DP12" i="1" s="1"/>
  <c r="DQ12" i="1" s="1"/>
  <c r="DR12" i="1" s="1"/>
  <c r="DS12" i="1" s="1"/>
  <c r="DT12" i="1" s="1"/>
  <c r="DU12" i="1" s="1"/>
  <c r="DV12" i="1" s="1"/>
  <c r="DW12" i="1" s="1"/>
  <c r="DX12" i="1" s="1"/>
  <c r="DT10" i="1" l="1"/>
  <c r="DU10" i="1" s="1"/>
  <c r="DV10" i="1" s="1"/>
  <c r="DW10" i="1" s="1"/>
  <c r="DX10" i="1" s="1"/>
  <c r="DR5" i="1"/>
  <c r="DW24" i="1"/>
  <c r="DX24" i="1" s="1"/>
  <c r="DP13" i="1"/>
  <c r="DQ13" i="1" s="1"/>
  <c r="DR13" i="1" s="1"/>
  <c r="DS13" i="1" s="1"/>
  <c r="DT13" i="1" s="1"/>
  <c r="DU13" i="1" s="1"/>
  <c r="DR16" i="1"/>
  <c r="DS16" i="1" s="1"/>
  <c r="DT16" i="1" s="1"/>
  <c r="DU16" i="1" s="1"/>
  <c r="DW16" i="1" s="1"/>
  <c r="DX16" i="1" s="1"/>
  <c r="DR4" i="1"/>
  <c r="DS4" i="1" s="1"/>
  <c r="DT4" i="1" s="1"/>
  <c r="DU4" i="1" s="1"/>
  <c r="DV4" i="1" s="1"/>
  <c r="DW4" i="1" s="1"/>
  <c r="DX4" i="1" s="1"/>
  <c r="DP7" i="1"/>
  <c r="DQ7" i="1" s="1"/>
  <c r="DR7" i="1" s="1"/>
  <c r="DS7" i="1" s="1"/>
  <c r="DT7" i="1" s="1"/>
  <c r="DU7" i="1" s="1"/>
  <c r="DV7" i="1" s="1"/>
  <c r="DW7" i="1" s="1"/>
  <c r="DX7" i="1" s="1"/>
  <c r="DK8" i="1"/>
  <c r="DL8" i="1" s="1"/>
  <c r="DM8" i="1" s="1"/>
  <c r="DM23" i="1"/>
  <c r="DN23" i="1" s="1"/>
  <c r="DO23" i="1" s="1"/>
  <c r="DO15" i="1"/>
  <c r="DP15" i="1" s="1"/>
  <c r="DQ15" i="1" s="1"/>
  <c r="DR15" i="1" s="1"/>
  <c r="DS15" i="1" s="1"/>
  <c r="DT15" i="1" s="1"/>
  <c r="DU15" i="1" s="1"/>
  <c r="DV15" i="1" s="1"/>
  <c r="DW15" i="1" s="1"/>
  <c r="DL19" i="1"/>
  <c r="DM19" i="1" s="1"/>
  <c r="DN19" i="1" s="1"/>
  <c r="DO19" i="1" s="1"/>
  <c r="DP19" i="1" s="1"/>
  <c r="DQ19" i="1" s="1"/>
  <c r="DR19" i="1" s="1"/>
  <c r="DS19" i="1" s="1"/>
  <c r="DT19" i="1" s="1"/>
  <c r="DU19" i="1" s="1"/>
  <c r="DW19" i="1" s="1"/>
  <c r="DX19" i="1" s="1"/>
  <c r="DN8" i="1" l="1"/>
  <c r="DO8" i="1" s="1"/>
  <c r="DP8" i="1" s="1"/>
  <c r="DQ8" i="1" s="1"/>
  <c r="DR8" i="1" s="1"/>
  <c r="DS8" i="1" s="1"/>
  <c r="DT8" i="1" s="1"/>
  <c r="DU8" i="1" s="1"/>
  <c r="DV8" i="1" s="1"/>
  <c r="DW8" i="1" s="1"/>
  <c r="DX8" i="1" s="1"/>
  <c r="DS5" i="1"/>
  <c r="DT5" i="1" s="1"/>
  <c r="DU5" i="1" s="1"/>
  <c r="DV13" i="1"/>
  <c r="DW13" i="1" s="1"/>
  <c r="DX13" i="1" s="1"/>
  <c r="DP23" i="1"/>
  <c r="DQ23" i="1" s="1"/>
  <c r="DR23" i="1" s="1"/>
  <c r="DS23" i="1" s="1"/>
  <c r="DT23" i="1" s="1"/>
  <c r="DU23" i="1" s="1"/>
  <c r="DV23" i="1" s="1"/>
  <c r="DW23" i="1" s="1"/>
  <c r="DX23" i="1" s="1"/>
  <c r="DX15" i="1"/>
  <c r="DV5" i="1" l="1"/>
  <c r="DW5" i="1" s="1"/>
  <c r="DX5" i="1" s="1"/>
</calcChain>
</file>

<file path=xl/sharedStrings.xml><?xml version="1.0" encoding="utf-8"?>
<sst xmlns="http://schemas.openxmlformats.org/spreadsheetml/2006/main" count="1064" uniqueCount="93">
  <si>
    <t>Русский язык</t>
  </si>
  <si>
    <t>РУС</t>
  </si>
  <si>
    <t>Литература, литчтение</t>
  </si>
  <si>
    <t>ЛИТ</t>
  </si>
  <si>
    <t>2а</t>
  </si>
  <si>
    <t>МАТ</t>
  </si>
  <si>
    <t>Английский язык</t>
  </si>
  <si>
    <t>АНГ</t>
  </si>
  <si>
    <t>2б</t>
  </si>
  <si>
    <t>Окружающий мир</t>
  </si>
  <si>
    <t>ОКР</t>
  </si>
  <si>
    <t>2в</t>
  </si>
  <si>
    <t>Математика</t>
  </si>
  <si>
    <t>2г</t>
  </si>
  <si>
    <t>ИЗО</t>
  </si>
  <si>
    <t>3а</t>
  </si>
  <si>
    <t>физ-ра</t>
  </si>
  <si>
    <t>ФЗР</t>
  </si>
  <si>
    <t>3б</t>
  </si>
  <si>
    <t>МУЗ</t>
  </si>
  <si>
    <t>3в</t>
  </si>
  <si>
    <t>История</t>
  </si>
  <si>
    <t>ИСТ</t>
  </si>
  <si>
    <t>4а</t>
  </si>
  <si>
    <t>Обществознание</t>
  </si>
  <si>
    <t>ОБЩ</t>
  </si>
  <si>
    <t>4б</t>
  </si>
  <si>
    <t>География</t>
  </si>
  <si>
    <t>ГЕО</t>
  </si>
  <si>
    <t>4в</t>
  </si>
  <si>
    <t>Алгебра</t>
  </si>
  <si>
    <t>АЛГ</t>
  </si>
  <si>
    <t>ГЕМ</t>
  </si>
  <si>
    <t>Информатика</t>
  </si>
  <si>
    <t>ИНФ</t>
  </si>
  <si>
    <t>Физика</t>
  </si>
  <si>
    <t>ФИЗ</t>
  </si>
  <si>
    <t>Химия</t>
  </si>
  <si>
    <t>ХИМ</t>
  </si>
  <si>
    <t>Биология</t>
  </si>
  <si>
    <t>БИО</t>
  </si>
  <si>
    <t>Геометрия</t>
  </si>
  <si>
    <t>Музыка</t>
  </si>
  <si>
    <t>Немецкий</t>
  </si>
  <si>
    <t>НЕМ</t>
  </si>
  <si>
    <t>ФРА</t>
  </si>
  <si>
    <t>Французский</t>
  </si>
  <si>
    <t>Технология</t>
  </si>
  <si>
    <t>ТЕХ</t>
  </si>
  <si>
    <t>ОБЖ</t>
  </si>
  <si>
    <t>Кубановедение</t>
  </si>
  <si>
    <t>КУБ</t>
  </si>
  <si>
    <t>Астрономия</t>
  </si>
  <si>
    <t>АСТ</t>
  </si>
  <si>
    <t>УСЛОВНЫЕ ОБОЗНАЧЕНИЯ</t>
  </si>
  <si>
    <t>КОЛИЧЕСТВО ОЦЕНОЧНЫХ ПРОЦЕДУР</t>
  </si>
  <si>
    <t>класс</t>
  </si>
  <si>
    <t>жирным шрифтом обозначены ВПР</t>
  </si>
  <si>
    <t>3г</t>
  </si>
  <si>
    <t>4г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</si>
  <si>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</si>
  <si>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</si>
  <si>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</si>
  <si>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</si>
  <si>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</si>
  <si>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</si>
  <si>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</si>
  <si>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</si>
  <si>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</si>
  <si>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</si>
  <si>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</si>
  <si>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</si>
  <si>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</si>
  <si>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</si>
  <si>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</si>
  <si>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</si>
  <si>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</si>
  <si>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</si>
  <si>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</si>
  <si>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10а</t>
  </si>
  <si>
    <t>10б</t>
  </si>
  <si>
    <t>11а</t>
  </si>
  <si>
    <t>11б</t>
  </si>
  <si>
    <t>январь</t>
  </si>
  <si>
    <t>февраль</t>
  </si>
  <si>
    <t>март</t>
  </si>
  <si>
    <t>апрель</t>
  </si>
  <si>
    <t>май</t>
  </si>
  <si>
    <t>3д</t>
  </si>
  <si>
    <t>5д</t>
  </si>
  <si>
    <t>9г</t>
  </si>
  <si>
    <t>9д</t>
  </si>
  <si>
    <t>ВПР ПО ВЫБОРУ ФИСОКО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</si>
</sst>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632423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rgb="FF8DB3E2"/>
      </patternFill>
    </fill>
    <fill>
      <patternFill patternType="solid">
        <fgColor theme="6" tint="0.39997558519241921"/>
        <bgColor rgb="FFCCC0D9"/>
      </patternFill>
    </fill>
    <fill>
      <patternFill patternType="solid">
        <fgColor rgb="FF00B050"/>
        <bgColor rgb="FFCCC0D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CCC0D9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83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Fill="1" applyBorder="1" applyAlignment="1">
      <alignment wrapText="1"/>
    </xf>
    <xf numFmtId="0" fontId="16" fillId="0" borderId="5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8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7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/>
    <xf numFmtId="0" fontId="20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top" wrapText="1"/>
    </xf>
    <xf numFmtId="0" fontId="14" fillId="13" borderId="0" xfId="0" applyFont="1" applyFill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4" fillId="13" borderId="5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7" borderId="0" xfId="0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14" borderId="15" xfId="0" applyFont="1" applyFill="1" applyBorder="1" applyAlignment="1">
      <alignment horizontal="center" vertical="center"/>
    </xf>
    <xf numFmtId="0" fontId="14" fillId="14" borderId="13" xfId="0" applyFont="1" applyFill="1" applyBorder="1" applyAlignment="1">
      <alignment horizontal="center" vertical="center"/>
    </xf>
    <xf numFmtId="0" fontId="14" fillId="15" borderId="2" xfId="0" applyFont="1" applyFill="1" applyBorder="1" applyAlignment="1">
      <alignment horizontal="center" vertical="center"/>
    </xf>
    <xf numFmtId="0" fontId="14" fillId="15" borderId="7" xfId="0" applyFont="1" applyFill="1" applyBorder="1" applyAlignment="1">
      <alignment horizontal="center" vertical="center"/>
    </xf>
    <xf numFmtId="0" fontId="14" fillId="16" borderId="4" xfId="0" applyFont="1" applyFill="1" applyBorder="1" applyAlignment="1">
      <alignment horizontal="center" vertical="center"/>
    </xf>
    <xf numFmtId="0" fontId="14" fillId="16" borderId="2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3" fillId="13" borderId="5" xfId="0" applyFont="1" applyFill="1" applyBorder="1" applyAlignment="1">
      <alignment horizontal="left" vertical="center"/>
    </xf>
    <xf numFmtId="0" fontId="24" fillId="0" borderId="5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3" fillId="13" borderId="9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13" borderId="6" xfId="0" applyFont="1" applyFill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599"/>
  <sheetViews>
    <sheetView tabSelected="1" zoomScale="50" zoomScaleNormal="50" workbookViewId="0">
      <pane xSplit="4" ySplit="2" topLeftCell="BM19" activePane="bottomRight" state="frozen"/>
      <selection pane="topRight" activeCell="E1" sqref="E1"/>
      <selection pane="bottomLeft" activeCell="A3" sqref="A3"/>
      <selection pane="bottomRight" activeCell="CG38" sqref="CG38:CG41"/>
    </sheetView>
  </sheetViews>
  <sheetFormatPr defaultRowHeight="15" customHeight="1" x14ac:dyDescent="0.35"/>
  <cols>
    <col min="1" max="1" width="14.33203125" style="5" customWidth="1"/>
    <col min="2" max="2" width="4.5" style="12" customWidth="1"/>
    <col min="3" max="3" width="2.1640625" customWidth="1"/>
    <col min="4" max="4" width="5.4140625" style="18" customWidth="1"/>
    <col min="5" max="42" width="4.6640625" style="20" customWidth="1"/>
    <col min="43" max="43" width="5.6640625" style="20" customWidth="1"/>
    <col min="44" max="60" width="4.6640625" style="20" customWidth="1"/>
    <col min="61" max="61" width="4.6640625" style="28" customWidth="1"/>
    <col min="62" max="82" width="4.6640625" style="20" customWidth="1"/>
    <col min="83" max="83" width="5.5" style="20" customWidth="1"/>
    <col min="84" max="91" width="4.6640625" style="20" customWidth="1"/>
    <col min="92" max="92" width="5.1640625" style="20" customWidth="1"/>
    <col min="93" max="96" width="4.6640625" style="20" customWidth="1"/>
    <col min="97" max="97" width="6" style="20" customWidth="1"/>
    <col min="98" max="106" width="4.6640625" style="20" customWidth="1"/>
    <col min="107" max="115" width="4.6640625" style="18" customWidth="1"/>
    <col min="116" max="116" width="5.33203125" style="18" customWidth="1"/>
    <col min="117" max="122" width="4.6640625" style="18" customWidth="1"/>
    <col min="123" max="123" width="5.58203125" style="18" customWidth="1"/>
    <col min="124" max="125" width="4.6640625" style="18" customWidth="1"/>
    <col min="126" max="126" width="5.9140625" style="2" customWidth="1"/>
    <col min="127" max="127" width="5.58203125" style="2" customWidth="1"/>
    <col min="128" max="128" width="5.83203125" customWidth="1"/>
    <col min="129" max="1031" width="12.9140625" customWidth="1"/>
  </cols>
  <sheetData>
    <row r="1" spans="1:128" s="8" customFormat="1" ht="30" customHeight="1" x14ac:dyDescent="0.3">
      <c r="A1" s="35" t="s">
        <v>54</v>
      </c>
      <c r="B1" s="35"/>
      <c r="D1" s="17"/>
      <c r="E1" s="44" t="s">
        <v>83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29"/>
      <c r="X1" s="29"/>
      <c r="Y1" s="42" t="s">
        <v>84</v>
      </c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3"/>
      <c r="AU1" s="46" t="s">
        <v>85</v>
      </c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8" t="s">
        <v>86</v>
      </c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9"/>
      <c r="CK1" s="50" t="s">
        <v>87</v>
      </c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36" t="s">
        <v>55</v>
      </c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</row>
    <row r="2" spans="1:128" s="8" customFormat="1" ht="16.25" customHeight="1" x14ac:dyDescent="0.3">
      <c r="A2" s="7" t="s">
        <v>30</v>
      </c>
      <c r="B2" s="13" t="s">
        <v>31</v>
      </c>
      <c r="D2" s="24" t="s">
        <v>56</v>
      </c>
      <c r="E2" s="9">
        <v>9</v>
      </c>
      <c r="F2" s="10">
        <v>10</v>
      </c>
      <c r="G2" s="10">
        <v>11</v>
      </c>
      <c r="H2" s="10">
        <v>12</v>
      </c>
      <c r="I2" s="10">
        <v>13</v>
      </c>
      <c r="J2" s="10">
        <v>15</v>
      </c>
      <c r="K2" s="10">
        <v>16</v>
      </c>
      <c r="L2" s="10">
        <v>17</v>
      </c>
      <c r="M2" s="10">
        <v>18</v>
      </c>
      <c r="N2" s="10">
        <v>19</v>
      </c>
      <c r="O2" s="10">
        <v>20</v>
      </c>
      <c r="P2" s="10">
        <v>22</v>
      </c>
      <c r="Q2" s="10">
        <v>23</v>
      </c>
      <c r="R2" s="10">
        <v>24</v>
      </c>
      <c r="S2" s="10">
        <v>25</v>
      </c>
      <c r="T2" s="10">
        <v>26</v>
      </c>
      <c r="U2" s="10">
        <v>27</v>
      </c>
      <c r="V2" s="10">
        <v>29</v>
      </c>
      <c r="W2" s="10">
        <v>30</v>
      </c>
      <c r="X2" s="10">
        <v>31</v>
      </c>
      <c r="Y2" s="10">
        <v>1</v>
      </c>
      <c r="Z2" s="10">
        <v>2</v>
      </c>
      <c r="AA2" s="10">
        <v>3</v>
      </c>
      <c r="AB2" s="10">
        <v>5</v>
      </c>
      <c r="AC2" s="10">
        <v>6</v>
      </c>
      <c r="AD2" s="10">
        <v>7</v>
      </c>
      <c r="AE2" s="10">
        <v>8</v>
      </c>
      <c r="AF2" s="10">
        <v>9</v>
      </c>
      <c r="AG2" s="10">
        <v>10</v>
      </c>
      <c r="AH2" s="10">
        <v>12</v>
      </c>
      <c r="AI2" s="10">
        <v>13</v>
      </c>
      <c r="AJ2" s="10">
        <v>14</v>
      </c>
      <c r="AK2" s="10">
        <v>15</v>
      </c>
      <c r="AL2" s="10">
        <v>16</v>
      </c>
      <c r="AM2" s="10">
        <v>17</v>
      </c>
      <c r="AN2" s="10">
        <v>19</v>
      </c>
      <c r="AO2" s="10">
        <v>20</v>
      </c>
      <c r="AP2" s="10">
        <v>21</v>
      </c>
      <c r="AQ2" s="10">
        <v>22</v>
      </c>
      <c r="AR2" s="10">
        <v>27</v>
      </c>
      <c r="AS2" s="11">
        <v>28</v>
      </c>
      <c r="AT2" s="11">
        <v>29</v>
      </c>
      <c r="AU2" s="10">
        <v>1</v>
      </c>
      <c r="AV2" s="10">
        <v>2</v>
      </c>
      <c r="AW2" s="10">
        <v>4</v>
      </c>
      <c r="AX2" s="10">
        <v>5</v>
      </c>
      <c r="AY2" s="10">
        <v>6</v>
      </c>
      <c r="AZ2" s="10">
        <v>7</v>
      </c>
      <c r="BA2" s="10">
        <v>11</v>
      </c>
      <c r="BB2" s="10">
        <v>12</v>
      </c>
      <c r="BC2" s="10">
        <v>13</v>
      </c>
      <c r="BD2" s="10">
        <v>14</v>
      </c>
      <c r="BE2" s="10">
        <v>15</v>
      </c>
      <c r="BF2" s="10">
        <v>16</v>
      </c>
      <c r="BG2" s="10">
        <v>18</v>
      </c>
      <c r="BH2" s="10">
        <v>19</v>
      </c>
      <c r="BI2" s="33">
        <v>20</v>
      </c>
      <c r="BJ2" s="33">
        <v>21</v>
      </c>
      <c r="BK2" s="10">
        <v>22</v>
      </c>
      <c r="BL2" s="10">
        <v>23</v>
      </c>
      <c r="BM2" s="10">
        <v>1</v>
      </c>
      <c r="BN2" s="10">
        <v>2</v>
      </c>
      <c r="BO2" s="10">
        <v>3</v>
      </c>
      <c r="BP2" s="10">
        <v>4</v>
      </c>
      <c r="BQ2" s="10">
        <v>5</v>
      </c>
      <c r="BR2" s="10">
        <v>6</v>
      </c>
      <c r="BS2" s="10">
        <v>8</v>
      </c>
      <c r="BT2" s="10">
        <v>9</v>
      </c>
      <c r="BU2" s="10">
        <v>10</v>
      </c>
      <c r="BV2" s="10">
        <v>11</v>
      </c>
      <c r="BW2" s="10">
        <v>12</v>
      </c>
      <c r="BX2" s="10">
        <v>13</v>
      </c>
      <c r="BY2" s="10">
        <v>15</v>
      </c>
      <c r="BZ2" s="10">
        <v>16</v>
      </c>
      <c r="CA2" s="10">
        <v>17</v>
      </c>
      <c r="CB2" s="10">
        <v>18</v>
      </c>
      <c r="CC2" s="10">
        <v>19</v>
      </c>
      <c r="CD2" s="10">
        <v>20</v>
      </c>
      <c r="CE2" s="10">
        <v>22</v>
      </c>
      <c r="CF2" s="10">
        <v>23</v>
      </c>
      <c r="CG2" s="10">
        <v>24</v>
      </c>
      <c r="CH2" s="10">
        <v>25</v>
      </c>
      <c r="CI2" s="10">
        <v>26</v>
      </c>
      <c r="CJ2" s="10">
        <v>27</v>
      </c>
      <c r="CK2" s="10">
        <v>2</v>
      </c>
      <c r="CL2" s="10">
        <v>3</v>
      </c>
      <c r="CM2" s="10">
        <v>4</v>
      </c>
      <c r="CN2" s="10">
        <v>6</v>
      </c>
      <c r="CO2" s="10">
        <v>7</v>
      </c>
      <c r="CP2" s="10">
        <v>8</v>
      </c>
      <c r="CQ2" s="10">
        <v>13</v>
      </c>
      <c r="CR2" s="10">
        <v>14</v>
      </c>
      <c r="CS2" s="10">
        <v>15</v>
      </c>
      <c r="CT2" s="10">
        <v>16</v>
      </c>
      <c r="CU2" s="10">
        <v>17</v>
      </c>
      <c r="CV2" s="10">
        <v>18</v>
      </c>
      <c r="CW2" s="10">
        <v>20</v>
      </c>
      <c r="CX2" s="10">
        <v>21</v>
      </c>
      <c r="CY2" s="10">
        <v>22</v>
      </c>
      <c r="CZ2" s="10">
        <v>23</v>
      </c>
      <c r="DA2" s="10">
        <v>24</v>
      </c>
      <c r="DB2" s="10">
        <v>25</v>
      </c>
      <c r="DC2" s="19" t="s">
        <v>5</v>
      </c>
      <c r="DD2" s="19" t="s">
        <v>1</v>
      </c>
      <c r="DE2" s="19" t="s">
        <v>31</v>
      </c>
      <c r="DF2" s="19" t="s">
        <v>32</v>
      </c>
      <c r="DG2" s="19" t="s">
        <v>10</v>
      </c>
      <c r="DH2" s="19" t="s">
        <v>40</v>
      </c>
      <c r="DI2" s="19" t="s">
        <v>28</v>
      </c>
      <c r="DJ2" s="19" t="s">
        <v>34</v>
      </c>
      <c r="DK2" s="19" t="s">
        <v>22</v>
      </c>
      <c r="DL2" s="19" t="s">
        <v>25</v>
      </c>
      <c r="DM2" s="19" t="s">
        <v>36</v>
      </c>
      <c r="DN2" s="19" t="s">
        <v>38</v>
      </c>
      <c r="DO2" s="19" t="s">
        <v>7</v>
      </c>
      <c r="DP2" s="19" t="s">
        <v>44</v>
      </c>
      <c r="DQ2" s="19" t="s">
        <v>45</v>
      </c>
      <c r="DR2" s="19" t="s">
        <v>3</v>
      </c>
      <c r="DS2" s="19" t="s">
        <v>49</v>
      </c>
      <c r="DT2" s="19" t="s">
        <v>17</v>
      </c>
      <c r="DU2" s="19" t="s">
        <v>19</v>
      </c>
      <c r="DV2" s="19" t="s">
        <v>48</v>
      </c>
      <c r="DW2" s="19" t="s">
        <v>53</v>
      </c>
      <c r="DX2" s="19" t="s">
        <v>51</v>
      </c>
    </row>
    <row r="3" spans="1:128" ht="16.25" customHeight="1" x14ac:dyDescent="0.3">
      <c r="A3" s="6" t="s">
        <v>6</v>
      </c>
      <c r="B3" s="14" t="s">
        <v>7</v>
      </c>
      <c r="D3" s="25" t="s">
        <v>4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  <c r="T3" s="52"/>
      <c r="U3" s="52"/>
      <c r="V3" s="52"/>
      <c r="W3" s="52"/>
      <c r="X3" s="52"/>
      <c r="Y3" s="52"/>
      <c r="Z3" s="52"/>
      <c r="AA3" s="52"/>
      <c r="AB3" s="52"/>
      <c r="AC3" s="52" t="s">
        <v>1</v>
      </c>
      <c r="AD3" s="52"/>
      <c r="AE3" s="52" t="s">
        <v>5</v>
      </c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4"/>
      <c r="AT3" s="54"/>
      <c r="AU3" s="52"/>
      <c r="AV3" s="52"/>
      <c r="AW3" s="52"/>
      <c r="AX3" s="52" t="s">
        <v>5</v>
      </c>
      <c r="AY3" s="52"/>
      <c r="AZ3" s="52"/>
      <c r="BA3" s="52"/>
      <c r="BB3" s="52"/>
      <c r="BC3" s="52"/>
      <c r="BD3" s="52" t="s">
        <v>1</v>
      </c>
      <c r="BE3" s="52"/>
      <c r="BF3" s="52"/>
      <c r="BG3" s="52"/>
      <c r="BH3" s="52"/>
      <c r="BI3" s="64"/>
      <c r="BJ3" s="64"/>
      <c r="BK3" s="52"/>
      <c r="BL3" s="52"/>
      <c r="BM3" s="52"/>
      <c r="BN3" s="65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 t="s">
        <v>1</v>
      </c>
      <c r="CG3" s="52"/>
      <c r="CH3" s="52" t="s">
        <v>5</v>
      </c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19">
        <f>COUNTIF(E3:DB3,"МАТ")</f>
        <v>3</v>
      </c>
      <c r="DD3" s="19">
        <f>COUNTIF(F3:DC3,"РУС")</f>
        <v>3</v>
      </c>
      <c r="DE3" s="19">
        <f>COUNTIF(G3:DD3,"АЛГ")</f>
        <v>0</v>
      </c>
      <c r="DF3" s="19">
        <f>COUNTIF(H3:DE3,"ГЕМ")</f>
        <v>0</v>
      </c>
      <c r="DG3" s="19">
        <f>COUNTIF(I3:DF3,"ОКР")</f>
        <v>0</v>
      </c>
      <c r="DH3" s="19">
        <f>COUNTIF(J3:DG3,"БИО")</f>
        <v>0</v>
      </c>
      <c r="DI3" s="19">
        <f>COUNTIF(K3:DH3,"ГЕО")</f>
        <v>0</v>
      </c>
      <c r="DJ3" s="19">
        <f>COUNTIF(L3:DI3,"ИНФ")</f>
        <v>0</v>
      </c>
      <c r="DK3" s="19">
        <f>COUNTIF(M3:DJ3,"ИСТ")</f>
        <v>0</v>
      </c>
      <c r="DL3" s="19">
        <f>COUNTIF(N3:DK3,"ОБЩ")</f>
        <v>0</v>
      </c>
      <c r="DM3" s="19">
        <f>COUNTIF(O3:DL3,"ФИЗ")</f>
        <v>0</v>
      </c>
      <c r="DN3" s="19">
        <f>COUNTIF(P3:DM3,"ХИМ")</f>
        <v>0</v>
      </c>
      <c r="DO3" s="19">
        <f>COUNTIF(Q3:DN3,"АНГ")</f>
        <v>0</v>
      </c>
      <c r="DP3" s="19">
        <f>COUNTIF(R3:DO3,"НЕМ")</f>
        <v>0</v>
      </c>
      <c r="DQ3" s="19">
        <f>COUNTIF(S3:DP3,"ФРА")</f>
        <v>0</v>
      </c>
      <c r="DR3" s="19">
        <f>COUNTIF(T3:DQ3,"ЛИТ")</f>
        <v>0</v>
      </c>
      <c r="DS3" s="19">
        <f>COUNTIF(U3:DR3,"ОБЖ")</f>
        <v>0</v>
      </c>
      <c r="DT3" s="19">
        <f>COUNTIF(V3:DS3,"ФЗР")</f>
        <v>0</v>
      </c>
      <c r="DU3" s="19">
        <f>COUNTIF(Y3:DT3,"МУЗ")</f>
        <v>0</v>
      </c>
      <c r="DV3" s="19">
        <f>COUNTIF(Z3:DU3,"ТЕХ")</f>
        <v>0</v>
      </c>
      <c r="DW3" s="19">
        <f>COUNTIF(AA3:DV3,"АСТ")</f>
        <v>0</v>
      </c>
      <c r="DX3" s="19">
        <f>COUNTIF(AB3:DW3,"КУБ")</f>
        <v>0</v>
      </c>
    </row>
    <row r="4" spans="1:128" ht="16.25" customHeight="1" x14ac:dyDescent="0.3">
      <c r="A4" s="4" t="s">
        <v>52</v>
      </c>
      <c r="B4" s="14" t="s">
        <v>53</v>
      </c>
      <c r="D4" s="26" t="s">
        <v>8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 t="s">
        <v>1</v>
      </c>
      <c r="AD4" s="52"/>
      <c r="AE4" s="52" t="s">
        <v>5</v>
      </c>
      <c r="AF4" s="52"/>
      <c r="AG4" s="52"/>
      <c r="AH4" s="52"/>
      <c r="AI4" s="52"/>
      <c r="AJ4" s="65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 t="s">
        <v>5</v>
      </c>
      <c r="AY4" s="52"/>
      <c r="AZ4" s="52"/>
      <c r="BA4" s="52"/>
      <c r="BB4" s="52"/>
      <c r="BC4" s="52"/>
      <c r="BD4" s="52" t="s">
        <v>1</v>
      </c>
      <c r="BE4" s="52"/>
      <c r="BF4" s="52"/>
      <c r="BG4" s="52"/>
      <c r="BH4" s="52"/>
      <c r="BI4" s="64"/>
      <c r="BJ4" s="64"/>
      <c r="BK4" s="52"/>
      <c r="BL4" s="52"/>
      <c r="BM4" s="52"/>
      <c r="BN4" s="65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 t="s">
        <v>1</v>
      </c>
      <c r="CG4" s="52"/>
      <c r="CH4" s="52" t="s">
        <v>5</v>
      </c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19">
        <f>COUNTIF(E4:DB4,"МАТ")</f>
        <v>3</v>
      </c>
      <c r="DD4" s="19">
        <f>COUNTIF(F4:DC4,"РУС")</f>
        <v>3</v>
      </c>
      <c r="DE4" s="19">
        <f>COUNTIF(G4:DD4,"АЛГ")</f>
        <v>0</v>
      </c>
      <c r="DF4" s="19">
        <f>COUNTIF(H4:DE4,"ГЕМ")</f>
        <v>0</v>
      </c>
      <c r="DG4" s="19">
        <f>COUNTIF(I4:DF4,"ОКР")</f>
        <v>0</v>
      </c>
      <c r="DH4" s="19">
        <f>COUNTIF(J4:DG4,"БИО")</f>
        <v>0</v>
      </c>
      <c r="DI4" s="19">
        <f>COUNTIF(K4:DH4,"ГЕО")</f>
        <v>0</v>
      </c>
      <c r="DJ4" s="19">
        <f>COUNTIF(L4:DI4,"ИНФ")</f>
        <v>0</v>
      </c>
      <c r="DK4" s="19">
        <f>COUNTIF(M4:DJ4,"ИСТ")</f>
        <v>0</v>
      </c>
      <c r="DL4" s="19">
        <f>COUNTIF(N4:DK4,"ОБЩ")</f>
        <v>0</v>
      </c>
      <c r="DM4" s="19">
        <f>COUNTIF(O4:DL4,"ФИЗ")</f>
        <v>0</v>
      </c>
      <c r="DN4" s="19">
        <f>COUNTIF(P4:DM4,"ХИМ")</f>
        <v>0</v>
      </c>
      <c r="DO4" s="19">
        <f>COUNTIF(Q4:DN4,"АНГ")</f>
        <v>0</v>
      </c>
      <c r="DP4" s="19">
        <f>COUNTIF(R4:DO4,"НЕМ")</f>
        <v>0</v>
      </c>
      <c r="DQ4" s="19">
        <f>COUNTIF(S4:DP4,"ФРА")</f>
        <v>0</v>
      </c>
      <c r="DR4" s="19">
        <f>COUNTIF(T4:DQ4,"ЛИТ")</f>
        <v>0</v>
      </c>
      <c r="DS4" s="19">
        <f>COUNTIF(U4:DR4,"ОБЖ")</f>
        <v>0</v>
      </c>
      <c r="DT4" s="19">
        <f>COUNTIF(V4:DS4,"ФЗР")</f>
        <v>0</v>
      </c>
      <c r="DU4" s="19">
        <f>COUNTIF(Y4:DT4,"МУЗ")</f>
        <v>0</v>
      </c>
      <c r="DV4" s="19">
        <f>COUNTIF(Z4:DU4,"ТЕХ")</f>
        <v>0</v>
      </c>
      <c r="DW4" s="19">
        <f>COUNTIF(AA4:DV4,"АСТ")</f>
        <v>0</v>
      </c>
      <c r="DX4" s="19">
        <f>COUNTIF(AB4:DW4,"КУБ")</f>
        <v>0</v>
      </c>
    </row>
    <row r="5" spans="1:128" ht="16.25" customHeight="1" x14ac:dyDescent="0.3">
      <c r="A5" s="4" t="s">
        <v>39</v>
      </c>
      <c r="B5" s="14" t="s">
        <v>40</v>
      </c>
      <c r="D5" s="26" t="s">
        <v>11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 t="s">
        <v>1</v>
      </c>
      <c r="AD5" s="52"/>
      <c r="AE5" s="52" t="s">
        <v>5</v>
      </c>
      <c r="AF5" s="52"/>
      <c r="AG5" s="52"/>
      <c r="AH5" s="52"/>
      <c r="AI5" s="52"/>
      <c r="AJ5" s="52"/>
      <c r="AK5" s="65"/>
      <c r="AL5" s="52"/>
      <c r="AM5" s="52"/>
      <c r="AN5" s="52"/>
      <c r="AO5" s="52"/>
      <c r="AP5" s="52"/>
      <c r="AQ5" s="52"/>
      <c r="AR5" s="52"/>
      <c r="AS5" s="54"/>
      <c r="AT5" s="54"/>
      <c r="AU5" s="52"/>
      <c r="AV5" s="52"/>
      <c r="AW5" s="52"/>
      <c r="AX5" s="52" t="s">
        <v>5</v>
      </c>
      <c r="AY5" s="52"/>
      <c r="AZ5" s="52"/>
      <c r="BA5" s="52"/>
      <c r="BB5" s="52"/>
      <c r="BC5" s="52"/>
      <c r="BD5" s="52" t="s">
        <v>1</v>
      </c>
      <c r="BE5" s="52"/>
      <c r="BF5" s="52"/>
      <c r="BG5" s="52"/>
      <c r="BH5" s="52"/>
      <c r="BI5" s="64"/>
      <c r="BJ5" s="64"/>
      <c r="BK5" s="52"/>
      <c r="BL5" s="52"/>
      <c r="BM5" s="52"/>
      <c r="BN5" s="52"/>
      <c r="BO5" s="65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 t="s">
        <v>1</v>
      </c>
      <c r="CG5" s="65"/>
      <c r="CH5" s="52" t="s">
        <v>5</v>
      </c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19">
        <f>COUNTIF(E5:DB5,"МАТ")</f>
        <v>3</v>
      </c>
      <c r="DD5" s="19">
        <f>COUNTIF(F5:DC5,"РУС")</f>
        <v>3</v>
      </c>
      <c r="DE5" s="19">
        <f>COUNTIF(G5:DD5,"АЛГ")</f>
        <v>0</v>
      </c>
      <c r="DF5" s="19">
        <f>COUNTIF(H5:DE5,"ГЕМ")</f>
        <v>0</v>
      </c>
      <c r="DG5" s="19">
        <f>COUNTIF(I5:DF5,"ОКР")</f>
        <v>0</v>
      </c>
      <c r="DH5" s="19">
        <f>COUNTIF(J5:DG5,"БИО")</f>
        <v>0</v>
      </c>
      <c r="DI5" s="19">
        <f>COUNTIF(K5:DH5,"ГЕО")</f>
        <v>0</v>
      </c>
      <c r="DJ5" s="19">
        <f>COUNTIF(L5:DI5,"ИНФ")</f>
        <v>0</v>
      </c>
      <c r="DK5" s="19">
        <f>COUNTIF(M5:DJ5,"ИСТ")</f>
        <v>0</v>
      </c>
      <c r="DL5" s="19">
        <f>COUNTIF(N5:DK5,"ОБЩ")</f>
        <v>0</v>
      </c>
      <c r="DM5" s="19">
        <f>COUNTIF(O5:DL5,"ФИЗ")</f>
        <v>0</v>
      </c>
      <c r="DN5" s="19">
        <f>COUNTIF(P5:DM5,"ХИМ")</f>
        <v>0</v>
      </c>
      <c r="DO5" s="19">
        <f>COUNTIF(Q5:DN5,"АНГ")</f>
        <v>0</v>
      </c>
      <c r="DP5" s="19">
        <f>COUNTIF(R5:DO5,"НЕМ")</f>
        <v>0</v>
      </c>
      <c r="DQ5" s="19">
        <f>COUNTIF(S5:DP5,"ФРА")</f>
        <v>0</v>
      </c>
      <c r="DR5" s="19">
        <f>COUNTIF(T5:DQ5,"ЛИТ")</f>
        <v>0</v>
      </c>
      <c r="DS5" s="19">
        <f>COUNTIF(U5:DR5,"ОБЖ")</f>
        <v>0</v>
      </c>
      <c r="DT5" s="19">
        <f>COUNTIF(V5:DS5,"ФЗР")</f>
        <v>0</v>
      </c>
      <c r="DU5" s="19">
        <f>COUNTIF(Y5:DT5,"МУЗ")</f>
        <v>0</v>
      </c>
      <c r="DV5" s="19">
        <f>COUNTIF(Z5:DU5,"ТЕХ")</f>
        <v>0</v>
      </c>
      <c r="DW5" s="19">
        <f>COUNTIF(AA5:DV5,"АСТ")</f>
        <v>0</v>
      </c>
      <c r="DX5" s="19">
        <f>COUNTIF(AB5:DW5,"КУБ")</f>
        <v>0</v>
      </c>
    </row>
    <row r="6" spans="1:128" ht="16.25" customHeight="1" x14ac:dyDescent="0.3">
      <c r="A6" s="4" t="s">
        <v>27</v>
      </c>
      <c r="B6" s="14" t="s">
        <v>28</v>
      </c>
      <c r="D6" s="26" t="s">
        <v>13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 t="s">
        <v>1</v>
      </c>
      <c r="AD6" s="52"/>
      <c r="AE6" s="52" t="s">
        <v>5</v>
      </c>
      <c r="AF6" s="52"/>
      <c r="AG6" s="52"/>
      <c r="AH6" s="52"/>
      <c r="AI6" s="52"/>
      <c r="AJ6" s="52"/>
      <c r="AK6" s="65"/>
      <c r="AL6" s="52"/>
      <c r="AM6" s="52"/>
      <c r="AN6" s="52"/>
      <c r="AO6" s="52"/>
      <c r="AP6" s="52"/>
      <c r="AQ6" s="52"/>
      <c r="AR6" s="52"/>
      <c r="AS6" s="54"/>
      <c r="AT6" s="54"/>
      <c r="AU6" s="52"/>
      <c r="AV6" s="52"/>
      <c r="AW6" s="52"/>
      <c r="AX6" s="52" t="s">
        <v>5</v>
      </c>
      <c r="AY6" s="52"/>
      <c r="AZ6" s="52"/>
      <c r="BA6" s="52"/>
      <c r="BB6" s="52"/>
      <c r="BC6" s="52"/>
      <c r="BD6" s="52" t="s">
        <v>1</v>
      </c>
      <c r="BE6" s="52"/>
      <c r="BF6" s="52"/>
      <c r="BG6" s="52"/>
      <c r="BH6" s="52"/>
      <c r="BI6" s="64"/>
      <c r="BJ6" s="64"/>
      <c r="BK6" s="52"/>
      <c r="BL6" s="52"/>
      <c r="BM6" s="52"/>
      <c r="BN6" s="52"/>
      <c r="BO6" s="65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 t="s">
        <v>1</v>
      </c>
      <c r="CG6" s="65"/>
      <c r="CH6" s="52" t="s">
        <v>5</v>
      </c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19">
        <f>COUNTIF(E6:DB6,"МАТ")</f>
        <v>3</v>
      </c>
      <c r="DD6" s="19">
        <f>COUNTIF(F6:DC6,"РУС")</f>
        <v>3</v>
      </c>
      <c r="DE6" s="19">
        <f>COUNTIF(G6:DD6,"АЛГ")</f>
        <v>0</v>
      </c>
      <c r="DF6" s="19">
        <f>COUNTIF(H6:DE6,"ГЕМ")</f>
        <v>0</v>
      </c>
      <c r="DG6" s="19">
        <f>COUNTIF(I6:DF6,"ОКР")</f>
        <v>0</v>
      </c>
      <c r="DH6" s="19">
        <f>COUNTIF(J6:DG6,"БИО")</f>
        <v>0</v>
      </c>
      <c r="DI6" s="19">
        <f>COUNTIF(K6:DH6,"ГЕО")</f>
        <v>0</v>
      </c>
      <c r="DJ6" s="19">
        <f>COUNTIF(L6:DI6,"ИНФ")</f>
        <v>0</v>
      </c>
      <c r="DK6" s="19">
        <f>COUNTIF(M6:DJ6,"ИСТ")</f>
        <v>0</v>
      </c>
      <c r="DL6" s="19">
        <f>COUNTIF(N6:DK6,"ОБЩ")</f>
        <v>0</v>
      </c>
      <c r="DM6" s="19">
        <f>COUNTIF(O6:DL6,"ФИЗ")</f>
        <v>0</v>
      </c>
      <c r="DN6" s="19">
        <f>COUNTIF(P6:DM6,"ХИМ")</f>
        <v>0</v>
      </c>
      <c r="DO6" s="19">
        <f>COUNTIF(Q6:DN6,"АНГ")</f>
        <v>0</v>
      </c>
      <c r="DP6" s="19">
        <f>COUNTIF(R6:DO6,"НЕМ")</f>
        <v>0</v>
      </c>
      <c r="DQ6" s="19">
        <f>COUNTIF(S6:DP6,"ФРА")</f>
        <v>0</v>
      </c>
      <c r="DR6" s="19">
        <f>COUNTIF(T6:DQ6,"ЛИТ")</f>
        <v>0</v>
      </c>
      <c r="DS6" s="19">
        <f>COUNTIF(U6:DR6,"ОБЖ")</f>
        <v>0</v>
      </c>
      <c r="DT6" s="19">
        <f>COUNTIF(V6:DS6,"ФЗР")</f>
        <v>0</v>
      </c>
      <c r="DU6" s="19">
        <f>COUNTIF(Y6:DT6,"МУЗ")</f>
        <v>0</v>
      </c>
      <c r="DV6" s="19">
        <f>COUNTIF(Z6:DU6,"ТЕХ")</f>
        <v>0</v>
      </c>
      <c r="DW6" s="19">
        <f>COUNTIF(AA6:DV6,"АСТ")</f>
        <v>0</v>
      </c>
      <c r="DX6" s="19">
        <f>COUNTIF(AB6:DW6,"КУБ")</f>
        <v>0</v>
      </c>
    </row>
    <row r="7" spans="1:128" ht="16.25" customHeight="1" x14ac:dyDescent="0.35">
      <c r="A7" s="4" t="s">
        <v>14</v>
      </c>
      <c r="B7" s="14" t="s">
        <v>14</v>
      </c>
      <c r="C7" s="1"/>
      <c r="D7" s="26" t="s">
        <v>15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 t="s">
        <v>7</v>
      </c>
      <c r="Q7" s="52" t="s">
        <v>1</v>
      </c>
      <c r="R7" s="52"/>
      <c r="S7" s="52" t="s">
        <v>5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 t="s">
        <v>1</v>
      </c>
      <c r="AJ7" s="52"/>
      <c r="AK7" s="52" t="s">
        <v>5</v>
      </c>
      <c r="AL7" s="52"/>
      <c r="AM7" s="52"/>
      <c r="AN7" s="52"/>
      <c r="AO7" s="52"/>
      <c r="AP7" s="52"/>
      <c r="AQ7" s="52" t="s">
        <v>7</v>
      </c>
      <c r="AR7" s="52"/>
      <c r="AS7" s="54"/>
      <c r="AT7" s="54"/>
      <c r="AU7" s="52"/>
      <c r="AV7" s="52"/>
      <c r="AW7" s="52"/>
      <c r="AX7" s="52"/>
      <c r="AY7" s="52"/>
      <c r="AZ7" s="52"/>
      <c r="BA7" s="52" t="s">
        <v>7</v>
      </c>
      <c r="BB7" s="52" t="s">
        <v>1</v>
      </c>
      <c r="BC7" s="52"/>
      <c r="BD7" s="52" t="s">
        <v>5</v>
      </c>
      <c r="BE7" s="52"/>
      <c r="BF7" s="52"/>
      <c r="BG7" s="52"/>
      <c r="BH7" s="52"/>
      <c r="BI7" s="64"/>
      <c r="BJ7" s="64"/>
      <c r="BK7" s="52"/>
      <c r="BL7" s="52"/>
      <c r="BM7" s="52"/>
      <c r="BN7" s="52"/>
      <c r="BO7" s="52"/>
      <c r="BP7" s="52"/>
      <c r="BQ7" s="52"/>
      <c r="BR7" s="52"/>
      <c r="BS7" s="52"/>
      <c r="BT7" s="52" t="s">
        <v>1</v>
      </c>
      <c r="BU7" s="52"/>
      <c r="BV7" s="52" t="s">
        <v>5</v>
      </c>
      <c r="BW7" s="52"/>
      <c r="BX7" s="52"/>
      <c r="BY7" s="52" t="s">
        <v>7</v>
      </c>
      <c r="BZ7" s="52"/>
      <c r="CA7" s="52"/>
      <c r="CB7" s="52"/>
      <c r="CC7" s="52"/>
      <c r="CD7" s="52"/>
      <c r="CE7" s="52"/>
      <c r="CF7" s="52"/>
      <c r="CG7" s="52" t="s">
        <v>1</v>
      </c>
      <c r="CH7" s="52" t="s">
        <v>5</v>
      </c>
      <c r="CI7" s="52"/>
      <c r="CJ7" s="52"/>
      <c r="CK7" s="52"/>
      <c r="CL7" s="52"/>
      <c r="CM7" s="52"/>
      <c r="CN7" s="52"/>
      <c r="CO7" s="52"/>
      <c r="CP7" s="52"/>
      <c r="CQ7" s="52" t="s">
        <v>7</v>
      </c>
      <c r="CR7" s="52" t="s">
        <v>1</v>
      </c>
      <c r="CS7" s="52"/>
      <c r="CT7" s="52" t="s">
        <v>5</v>
      </c>
      <c r="CU7" s="52"/>
      <c r="CV7" s="52"/>
      <c r="CW7" s="52"/>
      <c r="CX7" s="52"/>
      <c r="CY7" s="52"/>
      <c r="CZ7" s="52"/>
      <c r="DA7" s="52"/>
      <c r="DB7" s="52"/>
      <c r="DC7" s="19">
        <f>COUNTIF(E7:DB7,"МАТ")</f>
        <v>6</v>
      </c>
      <c r="DD7" s="19">
        <f>COUNTIF(F7:DC7,"РУС")</f>
        <v>6</v>
      </c>
      <c r="DE7" s="19">
        <f>COUNTIF(G7:DD7,"АЛГ")</f>
        <v>0</v>
      </c>
      <c r="DF7" s="19">
        <f>COUNTIF(H7:DE7,"ГЕМ")</f>
        <v>0</v>
      </c>
      <c r="DG7" s="19">
        <f>COUNTIF(I7:DF7,"ОКР")</f>
        <v>0</v>
      </c>
      <c r="DH7" s="19">
        <f>COUNTIF(J7:DG7,"БИО")</f>
        <v>0</v>
      </c>
      <c r="DI7" s="19">
        <f>COUNTIF(K7:DH7,"ГЕО")</f>
        <v>0</v>
      </c>
      <c r="DJ7" s="19">
        <f>COUNTIF(L7:DI7,"ИНФ")</f>
        <v>0</v>
      </c>
      <c r="DK7" s="19">
        <f>COUNTIF(M7:DJ7,"ИСТ")</f>
        <v>0</v>
      </c>
      <c r="DL7" s="19">
        <f>COUNTIF(N7:DK7,"ОБЩ")</f>
        <v>0</v>
      </c>
      <c r="DM7" s="19">
        <f>COUNTIF(O7:DL7,"ФИЗ")</f>
        <v>0</v>
      </c>
      <c r="DN7" s="19">
        <f>COUNTIF(P7:DM7,"ХИМ")</f>
        <v>0</v>
      </c>
      <c r="DO7" s="19">
        <f>COUNTIF(Q7:DN7,"АНГ")</f>
        <v>4</v>
      </c>
      <c r="DP7" s="19">
        <f>COUNTIF(R7:DO7,"НЕМ")</f>
        <v>0</v>
      </c>
      <c r="DQ7" s="19">
        <f>COUNTIF(S7:DP7,"ФРА")</f>
        <v>0</v>
      </c>
      <c r="DR7" s="19">
        <f>COUNTIF(T7:DQ7,"ЛИТ")</f>
        <v>0</v>
      </c>
      <c r="DS7" s="19">
        <f>COUNTIF(U7:DR7,"ОБЖ")</f>
        <v>0</v>
      </c>
      <c r="DT7" s="19">
        <f>COUNTIF(V7:DS7,"ФЗР")</f>
        <v>0</v>
      </c>
      <c r="DU7" s="19">
        <f>COUNTIF(Y7:DT7,"МУЗ")</f>
        <v>0</v>
      </c>
      <c r="DV7" s="19">
        <f>COUNTIF(Z7:DU7,"ТЕХ")</f>
        <v>0</v>
      </c>
      <c r="DW7" s="19">
        <f>COUNTIF(AA7:DV7,"АСТ")</f>
        <v>0</v>
      </c>
      <c r="DX7" s="19">
        <f>COUNTIF(AB7:DW7,"КУБ")</f>
        <v>0</v>
      </c>
    </row>
    <row r="8" spans="1:128" ht="16.25" customHeight="1" x14ac:dyDescent="0.3">
      <c r="A8" s="4" t="s">
        <v>33</v>
      </c>
      <c r="B8" s="14" t="s">
        <v>34</v>
      </c>
      <c r="D8" s="26" t="s">
        <v>18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 t="s">
        <v>7</v>
      </c>
      <c r="Q8" s="52" t="s">
        <v>1</v>
      </c>
      <c r="R8" s="52"/>
      <c r="S8" s="52" t="s">
        <v>5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 t="s">
        <v>1</v>
      </c>
      <c r="AJ8" s="52"/>
      <c r="AK8" s="52" t="s">
        <v>5</v>
      </c>
      <c r="AL8" s="52"/>
      <c r="AM8" s="52"/>
      <c r="AN8" s="52"/>
      <c r="AO8" s="52"/>
      <c r="AP8" s="52"/>
      <c r="AQ8" s="52" t="s">
        <v>7</v>
      </c>
      <c r="AR8" s="52"/>
      <c r="AS8" s="54"/>
      <c r="AT8" s="54"/>
      <c r="AU8" s="52"/>
      <c r="AV8" s="52"/>
      <c r="AW8" s="52"/>
      <c r="AX8" s="52"/>
      <c r="AY8" s="52"/>
      <c r="AZ8" s="52"/>
      <c r="BA8" s="52" t="s">
        <v>7</v>
      </c>
      <c r="BB8" s="52" t="s">
        <v>1</v>
      </c>
      <c r="BC8" s="52"/>
      <c r="BD8" s="52" t="s">
        <v>5</v>
      </c>
      <c r="BE8" s="52"/>
      <c r="BF8" s="52"/>
      <c r="BG8" s="52"/>
      <c r="BH8" s="52"/>
      <c r="BI8" s="64"/>
      <c r="BJ8" s="64"/>
      <c r="BK8" s="52"/>
      <c r="BL8" s="52"/>
      <c r="BM8" s="52"/>
      <c r="BN8" s="52"/>
      <c r="BO8" s="52"/>
      <c r="BP8" s="52"/>
      <c r="BQ8" s="52"/>
      <c r="BR8" s="52"/>
      <c r="BS8" s="52"/>
      <c r="BT8" s="52" t="s">
        <v>1</v>
      </c>
      <c r="BU8" s="52"/>
      <c r="BV8" s="52" t="s">
        <v>5</v>
      </c>
      <c r="BW8" s="52"/>
      <c r="BX8" s="52"/>
      <c r="BY8" s="52" t="s">
        <v>7</v>
      </c>
      <c r="BZ8" s="52"/>
      <c r="CA8" s="52"/>
      <c r="CB8" s="52"/>
      <c r="CC8" s="52"/>
      <c r="CD8" s="52"/>
      <c r="CE8" s="52"/>
      <c r="CF8" s="52"/>
      <c r="CG8" s="52" t="s">
        <v>1</v>
      </c>
      <c r="CH8" s="52" t="s">
        <v>5</v>
      </c>
      <c r="CI8" s="52"/>
      <c r="CJ8" s="52"/>
      <c r="CK8" s="52"/>
      <c r="CL8" s="52"/>
      <c r="CM8" s="52"/>
      <c r="CN8" s="52"/>
      <c r="CO8" s="52"/>
      <c r="CP8" s="52"/>
      <c r="CQ8" s="52" t="s">
        <v>7</v>
      </c>
      <c r="CR8" s="52" t="s">
        <v>1</v>
      </c>
      <c r="CS8" s="52"/>
      <c r="CT8" s="52" t="s">
        <v>5</v>
      </c>
      <c r="CU8" s="52"/>
      <c r="CV8" s="52"/>
      <c r="CW8" s="52"/>
      <c r="CX8" s="52"/>
      <c r="CY8" s="52"/>
      <c r="CZ8" s="52"/>
      <c r="DA8" s="52"/>
      <c r="DB8" s="52"/>
      <c r="DC8" s="19">
        <f>COUNTIF(E8:DB8,"МАТ")</f>
        <v>6</v>
      </c>
      <c r="DD8" s="19">
        <f>COUNTIF(F8:DC8,"РУС")</f>
        <v>6</v>
      </c>
      <c r="DE8" s="19">
        <f>COUNTIF(G8:DD8,"АЛГ")</f>
        <v>0</v>
      </c>
      <c r="DF8" s="19">
        <f>COUNTIF(H8:DE8,"ГЕМ")</f>
        <v>0</v>
      </c>
      <c r="DG8" s="19">
        <f>COUNTIF(I8:DF8,"ОКР")</f>
        <v>0</v>
      </c>
      <c r="DH8" s="19">
        <f>COUNTIF(J8:DG8,"БИО")</f>
        <v>0</v>
      </c>
      <c r="DI8" s="19">
        <f>COUNTIF(K8:DH8,"ГЕО")</f>
        <v>0</v>
      </c>
      <c r="DJ8" s="19">
        <f>COUNTIF(L8:DI8,"ИНФ")</f>
        <v>0</v>
      </c>
      <c r="DK8" s="19">
        <f>COUNTIF(M8:DJ8,"ИСТ")</f>
        <v>0</v>
      </c>
      <c r="DL8" s="19">
        <f>COUNTIF(N8:DK8,"ОБЩ")</f>
        <v>0</v>
      </c>
      <c r="DM8" s="19">
        <f>COUNTIF(O8:DL8,"ФИЗ")</f>
        <v>0</v>
      </c>
      <c r="DN8" s="19">
        <f>COUNTIF(P8:DM8,"ХИМ")</f>
        <v>0</v>
      </c>
      <c r="DO8" s="19">
        <f>COUNTIF(Q8:DN8,"АНГ")</f>
        <v>4</v>
      </c>
      <c r="DP8" s="19">
        <f>COUNTIF(R8:DO8,"НЕМ")</f>
        <v>0</v>
      </c>
      <c r="DQ8" s="19">
        <f>COUNTIF(S8:DP8,"ФРА")</f>
        <v>0</v>
      </c>
      <c r="DR8" s="19">
        <f>COUNTIF(T8:DQ8,"ЛИТ")</f>
        <v>0</v>
      </c>
      <c r="DS8" s="19">
        <f>COUNTIF(U8:DR8,"ОБЖ")</f>
        <v>0</v>
      </c>
      <c r="DT8" s="19">
        <f>COUNTIF(V8:DS8,"ФЗР")</f>
        <v>0</v>
      </c>
      <c r="DU8" s="19">
        <f>COUNTIF(Y8:DT8,"МУЗ")</f>
        <v>0</v>
      </c>
      <c r="DV8" s="19">
        <f>COUNTIF(Z8:DU8,"ТЕХ")</f>
        <v>0</v>
      </c>
      <c r="DW8" s="19">
        <f>COUNTIF(AA8:DV8,"АСТ")</f>
        <v>0</v>
      </c>
      <c r="DX8" s="19">
        <f>COUNTIF(AB8:DW8,"КУБ")</f>
        <v>0</v>
      </c>
    </row>
    <row r="9" spans="1:128" ht="16.25" customHeight="1" x14ac:dyDescent="0.35">
      <c r="A9" s="4" t="s">
        <v>21</v>
      </c>
      <c r="B9" s="14" t="s">
        <v>22</v>
      </c>
      <c r="C9" s="1"/>
      <c r="D9" s="26" t="s">
        <v>20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 t="s">
        <v>7</v>
      </c>
      <c r="Q9" s="52" t="s">
        <v>1</v>
      </c>
      <c r="R9" s="52"/>
      <c r="S9" s="52" t="s">
        <v>5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 t="s">
        <v>1</v>
      </c>
      <c r="AJ9" s="52"/>
      <c r="AK9" s="52" t="s">
        <v>5</v>
      </c>
      <c r="AL9" s="52"/>
      <c r="AM9" s="52"/>
      <c r="AN9" s="52"/>
      <c r="AO9" s="52"/>
      <c r="AP9" s="52"/>
      <c r="AQ9" s="52" t="s">
        <v>7</v>
      </c>
      <c r="AR9" s="52"/>
      <c r="AS9" s="54"/>
      <c r="AT9" s="54"/>
      <c r="AU9" s="52"/>
      <c r="AV9" s="52"/>
      <c r="AW9" s="52"/>
      <c r="AX9" s="52"/>
      <c r="AY9" s="52"/>
      <c r="AZ9" s="52"/>
      <c r="BA9" s="52" t="s">
        <v>7</v>
      </c>
      <c r="BB9" s="52" t="s">
        <v>1</v>
      </c>
      <c r="BC9" s="52"/>
      <c r="BD9" s="52" t="s">
        <v>5</v>
      </c>
      <c r="BE9" s="52"/>
      <c r="BF9" s="52"/>
      <c r="BG9" s="52"/>
      <c r="BH9" s="52"/>
      <c r="BI9" s="64"/>
      <c r="BJ9" s="64"/>
      <c r="BK9" s="52"/>
      <c r="BL9" s="52"/>
      <c r="BM9" s="52"/>
      <c r="BN9" s="52"/>
      <c r="BO9" s="52"/>
      <c r="BP9" s="52"/>
      <c r="BQ9" s="52"/>
      <c r="BR9" s="52"/>
      <c r="BS9" s="52"/>
      <c r="BT9" s="52" t="s">
        <v>1</v>
      </c>
      <c r="BU9" s="52"/>
      <c r="BV9" s="52" t="s">
        <v>5</v>
      </c>
      <c r="BW9" s="52"/>
      <c r="BX9" s="52"/>
      <c r="BY9" s="52" t="s">
        <v>7</v>
      </c>
      <c r="BZ9" s="52"/>
      <c r="CA9" s="52"/>
      <c r="CB9" s="52"/>
      <c r="CC9" s="52"/>
      <c r="CD9" s="52"/>
      <c r="CE9" s="52"/>
      <c r="CF9" s="52"/>
      <c r="CG9" s="52" t="s">
        <v>1</v>
      </c>
      <c r="CH9" s="52" t="s">
        <v>5</v>
      </c>
      <c r="CI9" s="52"/>
      <c r="CJ9" s="52"/>
      <c r="CK9" s="52"/>
      <c r="CL9" s="52"/>
      <c r="CM9" s="52"/>
      <c r="CN9" s="52"/>
      <c r="CO9" s="52"/>
      <c r="CP9" s="52"/>
      <c r="CQ9" s="52" t="s">
        <v>7</v>
      </c>
      <c r="CR9" s="52" t="s">
        <v>1</v>
      </c>
      <c r="CS9" s="52"/>
      <c r="CT9" s="52" t="s">
        <v>5</v>
      </c>
      <c r="CU9" s="52"/>
      <c r="CV9" s="52"/>
      <c r="CW9" s="52"/>
      <c r="CX9" s="52"/>
      <c r="CY9" s="52"/>
      <c r="CZ9" s="52"/>
      <c r="DA9" s="52"/>
      <c r="DB9" s="52"/>
      <c r="DC9" s="19">
        <f>COUNTIF(E9:DB9,"МАТ")</f>
        <v>6</v>
      </c>
      <c r="DD9" s="19">
        <f>COUNTIF(F9:DC9,"РУС")</f>
        <v>6</v>
      </c>
      <c r="DE9" s="19">
        <f>COUNTIF(G9:DD9,"АЛГ")</f>
        <v>0</v>
      </c>
      <c r="DF9" s="19">
        <f>COUNTIF(H9:DE9,"ГЕМ")</f>
        <v>0</v>
      </c>
      <c r="DG9" s="19">
        <f>COUNTIF(I9:DF9,"ОКР")</f>
        <v>0</v>
      </c>
      <c r="DH9" s="19">
        <f>COUNTIF(J9:DG9,"БИО")</f>
        <v>0</v>
      </c>
      <c r="DI9" s="19">
        <f>COUNTIF(K9:DH9,"ГЕО")</f>
        <v>0</v>
      </c>
      <c r="DJ9" s="19">
        <f>COUNTIF(L9:DI9,"ИНФ")</f>
        <v>0</v>
      </c>
      <c r="DK9" s="19">
        <f>COUNTIF(M9:DJ9,"ИСТ")</f>
        <v>0</v>
      </c>
      <c r="DL9" s="19">
        <f>COUNTIF(N9:DK9,"ОБЩ")</f>
        <v>0</v>
      </c>
      <c r="DM9" s="19">
        <f>COUNTIF(O9:DL9,"ФИЗ")</f>
        <v>0</v>
      </c>
      <c r="DN9" s="19">
        <f>COUNTIF(P9:DM9,"ХИМ")</f>
        <v>0</v>
      </c>
      <c r="DO9" s="19">
        <f>COUNTIF(Q9:DN9,"АНГ")</f>
        <v>4</v>
      </c>
      <c r="DP9" s="19">
        <f>COUNTIF(R9:DO9,"НЕМ")</f>
        <v>0</v>
      </c>
      <c r="DQ9" s="19">
        <f>COUNTIF(S9:DP9,"ФРА")</f>
        <v>0</v>
      </c>
      <c r="DR9" s="19">
        <f>COUNTIF(T9:DQ9,"ЛИТ")</f>
        <v>0</v>
      </c>
      <c r="DS9" s="19">
        <f>COUNTIF(U9:DR9,"ОБЖ")</f>
        <v>0</v>
      </c>
      <c r="DT9" s="19">
        <f>COUNTIF(V9:DS9,"ФЗР")</f>
        <v>0</v>
      </c>
      <c r="DU9" s="19">
        <f>COUNTIF(Y9:DT9,"МУЗ")</f>
        <v>0</v>
      </c>
      <c r="DV9" s="19">
        <f>COUNTIF(Z9:DU9,"ТЕХ")</f>
        <v>0</v>
      </c>
      <c r="DW9" s="19">
        <f>COUNTIF(AA9:DV9,"АСТ")</f>
        <v>0</v>
      </c>
      <c r="DX9" s="19">
        <f>COUNTIF(AB9:DW9,"КУБ")</f>
        <v>0</v>
      </c>
    </row>
    <row r="10" spans="1:128" ht="16.25" customHeight="1" x14ac:dyDescent="0.3">
      <c r="A10" s="4" t="s">
        <v>50</v>
      </c>
      <c r="B10" s="14" t="s">
        <v>51</v>
      </c>
      <c r="D10" s="26" t="s">
        <v>58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 t="s">
        <v>7</v>
      </c>
      <c r="Q10" s="52" t="s">
        <v>1</v>
      </c>
      <c r="R10" s="52"/>
      <c r="S10" s="52" t="s">
        <v>5</v>
      </c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 t="s">
        <v>1</v>
      </c>
      <c r="AJ10" s="52"/>
      <c r="AK10" s="52" t="s">
        <v>5</v>
      </c>
      <c r="AL10" s="52"/>
      <c r="AM10" s="52"/>
      <c r="AN10" s="52"/>
      <c r="AO10" s="52"/>
      <c r="AP10" s="52"/>
      <c r="AQ10" s="52" t="s">
        <v>7</v>
      </c>
      <c r="AR10" s="52"/>
      <c r="AS10" s="54"/>
      <c r="AT10" s="54"/>
      <c r="AU10" s="52"/>
      <c r="AV10" s="52"/>
      <c r="AW10" s="52"/>
      <c r="AX10" s="52"/>
      <c r="AY10" s="52"/>
      <c r="AZ10" s="52"/>
      <c r="BA10" s="52" t="s">
        <v>7</v>
      </c>
      <c r="BB10" s="52" t="s">
        <v>1</v>
      </c>
      <c r="BC10" s="52"/>
      <c r="BD10" s="52" t="s">
        <v>5</v>
      </c>
      <c r="BE10" s="52"/>
      <c r="BF10" s="52"/>
      <c r="BG10" s="52"/>
      <c r="BH10" s="52"/>
      <c r="BI10" s="64"/>
      <c r="BJ10" s="64"/>
      <c r="BK10" s="52"/>
      <c r="BL10" s="52"/>
      <c r="BM10" s="52"/>
      <c r="BN10" s="52"/>
      <c r="BO10" s="52"/>
      <c r="BP10" s="52"/>
      <c r="BQ10" s="52"/>
      <c r="BR10" s="52"/>
      <c r="BS10" s="52"/>
      <c r="BT10" s="52" t="s">
        <v>1</v>
      </c>
      <c r="BU10" s="52"/>
      <c r="BV10" s="52" t="s">
        <v>5</v>
      </c>
      <c r="BW10" s="52"/>
      <c r="BX10" s="52"/>
      <c r="BY10" s="52" t="s">
        <v>7</v>
      </c>
      <c r="BZ10" s="52"/>
      <c r="CA10" s="52"/>
      <c r="CB10" s="52"/>
      <c r="CC10" s="52"/>
      <c r="CD10" s="52"/>
      <c r="CE10" s="52"/>
      <c r="CF10" s="52"/>
      <c r="CG10" s="52" t="s">
        <v>1</v>
      </c>
      <c r="CH10" s="52" t="s">
        <v>5</v>
      </c>
      <c r="CI10" s="52"/>
      <c r="CJ10" s="52"/>
      <c r="CK10" s="52"/>
      <c r="CL10" s="52"/>
      <c r="CM10" s="52"/>
      <c r="CN10" s="52"/>
      <c r="CO10" s="52"/>
      <c r="CP10" s="52"/>
      <c r="CQ10" s="52" t="s">
        <v>7</v>
      </c>
      <c r="CR10" s="52" t="s">
        <v>1</v>
      </c>
      <c r="CS10" s="52"/>
      <c r="CT10" s="52" t="s">
        <v>5</v>
      </c>
      <c r="CU10" s="52"/>
      <c r="CV10" s="52"/>
      <c r="CW10" s="52"/>
      <c r="CX10" s="52"/>
      <c r="CY10" s="52"/>
      <c r="CZ10" s="52"/>
      <c r="DA10" s="52"/>
      <c r="DB10" s="52"/>
      <c r="DC10" s="19">
        <f>COUNTIF(E10:DB10,"МАТ")</f>
        <v>6</v>
      </c>
      <c r="DD10" s="19">
        <f>COUNTIF(F10:DC10,"РУС")</f>
        <v>6</v>
      </c>
      <c r="DE10" s="19">
        <f>COUNTIF(G10:DD10,"АЛГ")</f>
        <v>0</v>
      </c>
      <c r="DF10" s="19">
        <f>COUNTIF(H10:DE10,"ГЕМ")</f>
        <v>0</v>
      </c>
      <c r="DG10" s="19">
        <f>COUNTIF(I10:DF10,"ОКР")</f>
        <v>0</v>
      </c>
      <c r="DH10" s="19">
        <f>COUNTIF(J10:DG10,"БИО")</f>
        <v>0</v>
      </c>
      <c r="DI10" s="19">
        <f>COUNTIF(K10:DH10,"ГЕО")</f>
        <v>0</v>
      </c>
      <c r="DJ10" s="19">
        <f>COUNTIF(L10:DI10,"ИНФ")</f>
        <v>0</v>
      </c>
      <c r="DK10" s="19">
        <f>COUNTIF(M10:DJ10,"ИСТ")</f>
        <v>0</v>
      </c>
      <c r="DL10" s="19">
        <f>COUNTIF(N10:DK10,"ОБЩ")</f>
        <v>0</v>
      </c>
      <c r="DM10" s="19">
        <f>COUNTIF(O10:DL10,"ФИЗ")</f>
        <v>0</v>
      </c>
      <c r="DN10" s="19">
        <f>COUNTIF(P10:DM10,"ХИМ")</f>
        <v>0</v>
      </c>
      <c r="DO10" s="19">
        <f>COUNTIF(Q10:DN10,"АНГ")</f>
        <v>4</v>
      </c>
      <c r="DP10" s="19">
        <f>COUNTIF(R10:DO10,"НЕМ")</f>
        <v>0</v>
      </c>
      <c r="DQ10" s="19">
        <f>COUNTIF(S10:DP10,"ФРА")</f>
        <v>0</v>
      </c>
      <c r="DR10" s="19">
        <f>COUNTIF(T10:DQ10,"ЛИТ")</f>
        <v>0</v>
      </c>
      <c r="DS10" s="19">
        <f>COUNTIF(U10:DR10,"ОБЖ")</f>
        <v>0</v>
      </c>
      <c r="DT10" s="19">
        <f>COUNTIF(V10:DS10,"ФЗР")</f>
        <v>0</v>
      </c>
      <c r="DU10" s="19">
        <f>COUNTIF(Y10:DT10,"МУЗ")</f>
        <v>0</v>
      </c>
      <c r="DV10" s="19">
        <f>COUNTIF(Z10:DU10,"ТЕХ")</f>
        <v>0</v>
      </c>
      <c r="DW10" s="19">
        <f>COUNTIF(AA10:DV10,"АСТ")</f>
        <v>0</v>
      </c>
      <c r="DX10" s="19">
        <f>COUNTIF(AB10:DW10,"КУБ")</f>
        <v>0</v>
      </c>
    </row>
    <row r="11" spans="1:128" ht="16.25" customHeight="1" x14ac:dyDescent="0.3">
      <c r="A11" s="4" t="s">
        <v>41</v>
      </c>
      <c r="B11" s="14" t="s">
        <v>32</v>
      </c>
      <c r="D11" s="26" t="s">
        <v>88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 t="s">
        <v>7</v>
      </c>
      <c r="Q11" s="52" t="s">
        <v>1</v>
      </c>
      <c r="R11" s="52"/>
      <c r="S11" s="52" t="s">
        <v>5</v>
      </c>
      <c r="T11" s="52"/>
      <c r="U11" s="52"/>
      <c r="V11" s="55"/>
      <c r="W11" s="55"/>
      <c r="X11" s="52"/>
      <c r="Y11" s="55"/>
      <c r="Z11" s="52"/>
      <c r="AA11" s="55"/>
      <c r="AB11" s="55"/>
      <c r="AC11" s="52"/>
      <c r="AD11" s="52"/>
      <c r="AE11" s="52"/>
      <c r="AF11" s="52"/>
      <c r="AG11" s="52"/>
      <c r="AH11" s="52"/>
      <c r="AI11" s="52" t="s">
        <v>1</v>
      </c>
      <c r="AJ11" s="52"/>
      <c r="AK11" s="52" t="s">
        <v>5</v>
      </c>
      <c r="AL11" s="52"/>
      <c r="AM11" s="52"/>
      <c r="AN11" s="52"/>
      <c r="AO11" s="52"/>
      <c r="AP11" s="52"/>
      <c r="AQ11" s="52" t="s">
        <v>7</v>
      </c>
      <c r="AR11" s="52"/>
      <c r="AS11" s="54"/>
      <c r="AT11" s="54"/>
      <c r="AU11" s="52"/>
      <c r="AV11" s="52"/>
      <c r="AW11" s="52"/>
      <c r="AX11" s="52"/>
      <c r="AY11" s="52"/>
      <c r="AZ11" s="52"/>
      <c r="BA11" s="52" t="s">
        <v>7</v>
      </c>
      <c r="BB11" s="52" t="s">
        <v>1</v>
      </c>
      <c r="BC11" s="52"/>
      <c r="BD11" s="52" t="s">
        <v>5</v>
      </c>
      <c r="BE11" s="52"/>
      <c r="BF11" s="52"/>
      <c r="BG11" s="52"/>
      <c r="BH11" s="52"/>
      <c r="BI11" s="64"/>
      <c r="BJ11" s="64"/>
      <c r="BK11" s="52"/>
      <c r="BL11" s="52"/>
      <c r="BM11" s="52"/>
      <c r="BN11" s="52"/>
      <c r="BO11" s="52"/>
      <c r="BP11" s="52"/>
      <c r="BQ11" s="52"/>
      <c r="BR11" s="52"/>
      <c r="BS11" s="52"/>
      <c r="BT11" s="52" t="s">
        <v>1</v>
      </c>
      <c r="BU11" s="52"/>
      <c r="BV11" s="52" t="s">
        <v>5</v>
      </c>
      <c r="BW11" s="52"/>
      <c r="BX11" s="52"/>
      <c r="BY11" s="52" t="s">
        <v>7</v>
      </c>
      <c r="BZ11" s="52"/>
      <c r="CA11" s="52"/>
      <c r="CB11" s="52"/>
      <c r="CC11" s="52"/>
      <c r="CD11" s="52"/>
      <c r="CE11" s="52"/>
      <c r="CF11" s="52"/>
      <c r="CG11" s="52" t="s">
        <v>1</v>
      </c>
      <c r="CH11" s="52" t="s">
        <v>5</v>
      </c>
      <c r="CI11" s="52"/>
      <c r="CJ11" s="52"/>
      <c r="CK11" s="52"/>
      <c r="CL11" s="52"/>
      <c r="CM11" s="52"/>
      <c r="CN11" s="52"/>
      <c r="CO11" s="52"/>
      <c r="CP11" s="52"/>
      <c r="CQ11" s="52" t="s">
        <v>7</v>
      </c>
      <c r="CR11" s="52" t="s">
        <v>1</v>
      </c>
      <c r="CS11" s="52"/>
      <c r="CT11" s="52" t="s">
        <v>5</v>
      </c>
      <c r="CU11" s="52"/>
      <c r="CV11" s="52"/>
      <c r="CW11" s="52"/>
      <c r="CX11" s="52"/>
      <c r="CY11" s="52"/>
      <c r="CZ11" s="52"/>
      <c r="DA11" s="52"/>
      <c r="DB11" s="52"/>
      <c r="DC11" s="19">
        <f>COUNTIF(E11:DB11,"МАТ")</f>
        <v>6</v>
      </c>
      <c r="DD11" s="19">
        <f>COUNTIF(F11:DC11,"РУС")</f>
        <v>6</v>
      </c>
      <c r="DE11" s="19">
        <f>COUNTIF(G11:DD11,"АЛГ")</f>
        <v>0</v>
      </c>
      <c r="DF11" s="19">
        <f>COUNTIF(H11:DE11,"ГЕМ")</f>
        <v>0</v>
      </c>
      <c r="DG11" s="19">
        <f>COUNTIF(I11:DF11,"ОКР")</f>
        <v>0</v>
      </c>
      <c r="DH11" s="19">
        <f>COUNTIF(J11:DG11,"БИО")</f>
        <v>0</v>
      </c>
      <c r="DI11" s="19">
        <f>COUNTIF(K11:DH11,"ГЕО")</f>
        <v>0</v>
      </c>
      <c r="DJ11" s="19">
        <f>COUNTIF(L11:DI11,"ИНФ")</f>
        <v>0</v>
      </c>
      <c r="DK11" s="19">
        <f>COUNTIF(M11:DJ11,"ИСТ")</f>
        <v>0</v>
      </c>
      <c r="DL11" s="19">
        <f>COUNTIF(N11:DK11,"ОБЩ")</f>
        <v>0</v>
      </c>
      <c r="DM11" s="19">
        <f>COUNTIF(O11:DL11,"ФИЗ")</f>
        <v>0</v>
      </c>
      <c r="DN11" s="19">
        <f>COUNTIF(P11:DM11,"ХИМ")</f>
        <v>0</v>
      </c>
      <c r="DO11" s="19">
        <f>COUNTIF(Q11:DN11,"АНГ")</f>
        <v>4</v>
      </c>
      <c r="DP11" s="19">
        <f>COUNTIF(R11:DO11,"НЕМ")</f>
        <v>0</v>
      </c>
      <c r="DQ11" s="19">
        <f>COUNTIF(S11:DP11,"ФРА")</f>
        <v>0</v>
      </c>
      <c r="DR11" s="19">
        <f>COUNTIF(T11:DQ11,"ЛИТ")</f>
        <v>0</v>
      </c>
      <c r="DS11" s="19">
        <f>COUNTIF(U11:DR11,"ОБЖ")</f>
        <v>0</v>
      </c>
      <c r="DT11" s="19">
        <f>COUNTIF(V11:DS11,"ФЗР")</f>
        <v>0</v>
      </c>
      <c r="DU11" s="19">
        <f>COUNTIF(Y11:DT11,"МУЗ")</f>
        <v>0</v>
      </c>
      <c r="DV11" s="19">
        <f>COUNTIF(Z11:DU11,"ТЕХ")</f>
        <v>0</v>
      </c>
      <c r="DW11" s="19">
        <f>COUNTIF(AA11:DV11,"АСТ")</f>
        <v>0</v>
      </c>
      <c r="DX11" s="19">
        <f>COUNTIF(AB11:DW11,"КУБ")</f>
        <v>0</v>
      </c>
    </row>
    <row r="12" spans="1:128" ht="18" customHeight="1" x14ac:dyDescent="0.3">
      <c r="A12" s="4" t="s">
        <v>2</v>
      </c>
      <c r="B12" s="14" t="s">
        <v>3</v>
      </c>
      <c r="D12" s="26" t="s">
        <v>23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 t="s">
        <v>7</v>
      </c>
      <c r="Q12" s="52"/>
      <c r="R12" s="65"/>
      <c r="S12" s="52" t="s">
        <v>5</v>
      </c>
      <c r="T12" s="52"/>
      <c r="U12" s="52"/>
      <c r="V12" s="55"/>
      <c r="W12" s="55"/>
      <c r="X12" s="52"/>
      <c r="Y12" s="55"/>
      <c r="Z12" s="52"/>
      <c r="AA12" s="55"/>
      <c r="AB12" s="55"/>
      <c r="AC12" s="52"/>
      <c r="AD12" s="52"/>
      <c r="AE12" s="52" t="s">
        <v>1</v>
      </c>
      <c r="AF12" s="52"/>
      <c r="AG12" s="52"/>
      <c r="AH12" s="52"/>
      <c r="AI12" s="52"/>
      <c r="AJ12" s="65"/>
      <c r="AK12" s="52"/>
      <c r="AL12" s="52"/>
      <c r="AM12" s="52"/>
      <c r="AN12" s="52"/>
      <c r="AO12" s="52" t="s">
        <v>5</v>
      </c>
      <c r="AP12" s="52"/>
      <c r="AQ12" s="52" t="s">
        <v>7</v>
      </c>
      <c r="AR12" s="52"/>
      <c r="AS12" s="52"/>
      <c r="AT12" s="52"/>
      <c r="AU12" s="52"/>
      <c r="AV12" s="52"/>
      <c r="AW12" s="52"/>
      <c r="AX12" s="52" t="s">
        <v>1</v>
      </c>
      <c r="AY12" s="52"/>
      <c r="AZ12" s="52"/>
      <c r="BA12" s="65" t="s">
        <v>7</v>
      </c>
      <c r="BB12" s="52" t="s">
        <v>5</v>
      </c>
      <c r="BC12" s="52"/>
      <c r="BD12" s="52"/>
      <c r="BE12" s="52"/>
      <c r="BF12" s="52"/>
      <c r="BG12" s="52"/>
      <c r="BH12" s="52" t="s">
        <v>1</v>
      </c>
      <c r="BI12" s="64"/>
      <c r="BJ12" s="64"/>
      <c r="BK12" s="52"/>
      <c r="BL12" s="52"/>
      <c r="BM12" s="52"/>
      <c r="BN12" s="52"/>
      <c r="BO12" s="64"/>
      <c r="BP12" s="52"/>
      <c r="BQ12" s="52"/>
      <c r="BR12" s="52"/>
      <c r="BS12" s="52"/>
      <c r="BT12" s="65"/>
      <c r="BU12" s="66"/>
      <c r="BV12" s="67" t="s">
        <v>5</v>
      </c>
      <c r="BW12" s="52"/>
      <c r="BX12" s="52"/>
      <c r="BY12" s="52" t="s">
        <v>7</v>
      </c>
      <c r="BZ12" s="68" t="s">
        <v>1</v>
      </c>
      <c r="CA12" s="52"/>
      <c r="CB12" s="68" t="s">
        <v>1</v>
      </c>
      <c r="CC12" s="52"/>
      <c r="CD12" s="52"/>
      <c r="CE12" s="52"/>
      <c r="CF12" s="67" t="s">
        <v>10</v>
      </c>
      <c r="CG12" s="52"/>
      <c r="CH12" s="69" t="s">
        <v>5</v>
      </c>
      <c r="CI12" s="52"/>
      <c r="CJ12" s="52"/>
      <c r="CK12" s="52"/>
      <c r="CL12" s="52"/>
      <c r="CM12" s="52"/>
      <c r="CN12" s="52"/>
      <c r="CO12" s="52"/>
      <c r="CP12" s="52"/>
      <c r="CQ12" s="52" t="s">
        <v>7</v>
      </c>
      <c r="CR12" s="52" t="s">
        <v>5</v>
      </c>
      <c r="CS12" s="52"/>
      <c r="CT12" s="52" t="s">
        <v>1</v>
      </c>
      <c r="CU12" s="52"/>
      <c r="CV12" s="52"/>
      <c r="CW12" s="65"/>
      <c r="CX12" s="52"/>
      <c r="CY12" s="52"/>
      <c r="CZ12" s="52"/>
      <c r="DA12" s="52"/>
      <c r="DB12" s="52"/>
      <c r="DC12" s="19">
        <f>COUNTIF(E12:DB12,"МАТ")</f>
        <v>6</v>
      </c>
      <c r="DD12" s="19">
        <f>COUNTIF(F12:DC12,"РУС")</f>
        <v>6</v>
      </c>
      <c r="DE12" s="19">
        <f>COUNTIF(G12:DD12,"АЛГ")</f>
        <v>0</v>
      </c>
      <c r="DF12" s="19">
        <f>COUNTIF(H12:DE12,"ГЕМ")</f>
        <v>0</v>
      </c>
      <c r="DG12" s="19">
        <f>COUNTIF(I12:DF12,"ОКР")</f>
        <v>1</v>
      </c>
      <c r="DH12" s="19">
        <f>COUNTIF(J12:DG12,"БИО")</f>
        <v>0</v>
      </c>
      <c r="DI12" s="19">
        <f>COUNTIF(K12:DH12,"ГЕО")</f>
        <v>0</v>
      </c>
      <c r="DJ12" s="19">
        <f>COUNTIF(L12:DI12,"ИНФ")</f>
        <v>0</v>
      </c>
      <c r="DK12" s="19">
        <f>COUNTIF(M12:DJ12,"ИСТ")</f>
        <v>0</v>
      </c>
      <c r="DL12" s="19">
        <f>COUNTIF(N12:DK12,"ОБЩ")</f>
        <v>0</v>
      </c>
      <c r="DM12" s="19">
        <f>COUNTIF(O12:DL12,"ФИЗ")</f>
        <v>0</v>
      </c>
      <c r="DN12" s="19">
        <f>COUNTIF(P12:DM12,"ХИМ")</f>
        <v>0</v>
      </c>
      <c r="DO12" s="19">
        <f>COUNTIF(Q12:DN12,"АНГ")</f>
        <v>4</v>
      </c>
      <c r="DP12" s="19">
        <f>COUNTIF(R12:DO12,"НЕМ")</f>
        <v>0</v>
      </c>
      <c r="DQ12" s="19">
        <f>COUNTIF(S12:DP12,"ФРА")</f>
        <v>0</v>
      </c>
      <c r="DR12" s="19">
        <f>COUNTIF(T12:DQ12,"ЛИТ")</f>
        <v>0</v>
      </c>
      <c r="DS12" s="19">
        <f>COUNTIF(U12:DR12,"ОБЖ")</f>
        <v>0</v>
      </c>
      <c r="DT12" s="19">
        <f>COUNTIF(V12:DS12,"ФЗР")</f>
        <v>0</v>
      </c>
      <c r="DU12" s="19">
        <f>COUNTIF(Y12:DT12,"МУЗ")</f>
        <v>0</v>
      </c>
      <c r="DV12" s="19">
        <f>COUNTIF(Z12:DU12,"ТЕХ")</f>
        <v>0</v>
      </c>
      <c r="DW12" s="19">
        <f>COUNTIF(AA12:DV12,"АСТ")</f>
        <v>0</v>
      </c>
      <c r="DX12" s="19">
        <f>COUNTIF(AB12:DW12,"КУБ")</f>
        <v>0</v>
      </c>
    </row>
    <row r="13" spans="1:128" ht="16.25" customHeight="1" x14ac:dyDescent="0.3">
      <c r="A13" s="4" t="s">
        <v>12</v>
      </c>
      <c r="B13" s="14" t="s">
        <v>5</v>
      </c>
      <c r="D13" s="26" t="s">
        <v>26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 t="s">
        <v>7</v>
      </c>
      <c r="Q13" s="52"/>
      <c r="R13" s="65"/>
      <c r="S13" s="52" t="s">
        <v>5</v>
      </c>
      <c r="T13" s="52"/>
      <c r="U13" s="54"/>
      <c r="V13" s="56"/>
      <c r="W13" s="56"/>
      <c r="X13" s="52"/>
      <c r="Y13" s="56"/>
      <c r="Z13" s="52"/>
      <c r="AA13" s="56"/>
      <c r="AB13" s="56"/>
      <c r="AC13" s="57"/>
      <c r="AD13" s="52"/>
      <c r="AE13" s="52" t="s">
        <v>1</v>
      </c>
      <c r="AF13" s="52"/>
      <c r="AG13" s="52"/>
      <c r="AH13" s="52"/>
      <c r="AI13" s="52"/>
      <c r="AJ13" s="65"/>
      <c r="AK13" s="52"/>
      <c r="AL13" s="52"/>
      <c r="AM13" s="52"/>
      <c r="AN13" s="52"/>
      <c r="AO13" s="52" t="s">
        <v>5</v>
      </c>
      <c r="AP13" s="52"/>
      <c r="AQ13" s="52" t="s">
        <v>7</v>
      </c>
      <c r="AR13" s="52"/>
      <c r="AS13" s="52"/>
      <c r="AT13" s="52"/>
      <c r="AU13" s="52"/>
      <c r="AV13" s="52"/>
      <c r="AW13" s="52"/>
      <c r="AX13" s="52" t="s">
        <v>1</v>
      </c>
      <c r="AY13" s="52"/>
      <c r="AZ13" s="52"/>
      <c r="BA13" s="65" t="s">
        <v>7</v>
      </c>
      <c r="BB13" s="52" t="s">
        <v>5</v>
      </c>
      <c r="BC13" s="52"/>
      <c r="BD13" s="52"/>
      <c r="BE13" s="52"/>
      <c r="BF13" s="52"/>
      <c r="BG13" s="52"/>
      <c r="BH13" s="52" t="s">
        <v>1</v>
      </c>
      <c r="BI13" s="64"/>
      <c r="BJ13" s="64"/>
      <c r="BK13" s="52"/>
      <c r="BL13" s="52"/>
      <c r="BM13" s="52"/>
      <c r="BN13" s="52"/>
      <c r="BO13" s="64"/>
      <c r="BP13" s="52"/>
      <c r="BQ13" s="52"/>
      <c r="BR13" s="52"/>
      <c r="BS13" s="52"/>
      <c r="BT13" s="65"/>
      <c r="BU13" s="66"/>
      <c r="BV13" s="67" t="s">
        <v>5</v>
      </c>
      <c r="BW13" s="52"/>
      <c r="BX13" s="52"/>
      <c r="BY13" s="52" t="s">
        <v>7</v>
      </c>
      <c r="BZ13" s="68" t="s">
        <v>1</v>
      </c>
      <c r="CA13" s="52"/>
      <c r="CB13" s="68" t="s">
        <v>1</v>
      </c>
      <c r="CC13" s="52"/>
      <c r="CD13" s="52"/>
      <c r="CE13" s="52"/>
      <c r="CF13" s="67" t="s">
        <v>10</v>
      </c>
      <c r="CG13" s="52"/>
      <c r="CH13" s="69" t="s">
        <v>5</v>
      </c>
      <c r="CI13" s="52"/>
      <c r="CJ13" s="52"/>
      <c r="CK13" s="52"/>
      <c r="CL13" s="52"/>
      <c r="CM13" s="52"/>
      <c r="CN13" s="52"/>
      <c r="CO13" s="52"/>
      <c r="CP13" s="52"/>
      <c r="CQ13" s="52" t="s">
        <v>7</v>
      </c>
      <c r="CR13" s="52" t="s">
        <v>5</v>
      </c>
      <c r="CS13" s="52"/>
      <c r="CT13" s="52" t="s">
        <v>1</v>
      </c>
      <c r="CU13" s="52"/>
      <c r="CV13" s="52"/>
      <c r="CW13" s="65"/>
      <c r="CX13" s="52"/>
      <c r="CY13" s="52"/>
      <c r="CZ13" s="52"/>
      <c r="DA13" s="52"/>
      <c r="DB13" s="52"/>
      <c r="DC13" s="19">
        <f>COUNTIF(E13:DB13,"МАТ")</f>
        <v>6</v>
      </c>
      <c r="DD13" s="19">
        <f>COUNTIF(F13:DC13,"РУС")</f>
        <v>6</v>
      </c>
      <c r="DE13" s="19">
        <f>COUNTIF(G13:DD13,"АЛГ")</f>
        <v>0</v>
      </c>
      <c r="DF13" s="19">
        <f>COUNTIF(H13:DE13,"ГЕМ")</f>
        <v>0</v>
      </c>
      <c r="DG13" s="19">
        <f>COUNTIF(I13:DF13,"ОКР")</f>
        <v>1</v>
      </c>
      <c r="DH13" s="19">
        <f>COUNTIF(J13:DG13,"БИО")</f>
        <v>0</v>
      </c>
      <c r="DI13" s="19">
        <f>COUNTIF(K13:DH13,"ГЕО")</f>
        <v>0</v>
      </c>
      <c r="DJ13" s="19">
        <f>COUNTIF(L13:DI13,"ИНФ")</f>
        <v>0</v>
      </c>
      <c r="DK13" s="19">
        <f>COUNTIF(M13:DJ13,"ИСТ")</f>
        <v>0</v>
      </c>
      <c r="DL13" s="19">
        <f>COUNTIF(N13:DK13,"ОБЩ")</f>
        <v>0</v>
      </c>
      <c r="DM13" s="19">
        <f>COUNTIF(O13:DL13,"ФИЗ")</f>
        <v>0</v>
      </c>
      <c r="DN13" s="19">
        <f>COUNTIF(P13:DM13,"ХИМ")</f>
        <v>0</v>
      </c>
      <c r="DO13" s="19">
        <f>COUNTIF(Q13:DN13,"АНГ")</f>
        <v>4</v>
      </c>
      <c r="DP13" s="19">
        <f>COUNTIF(R13:DO13,"НЕМ")</f>
        <v>0</v>
      </c>
      <c r="DQ13" s="19">
        <f>COUNTIF(S13:DP13,"ФРА")</f>
        <v>0</v>
      </c>
      <c r="DR13" s="19">
        <f>COUNTIF(T13:DQ13,"ЛИТ")</f>
        <v>0</v>
      </c>
      <c r="DS13" s="19">
        <f>COUNTIF(U13:DR13,"ОБЖ")</f>
        <v>0</v>
      </c>
      <c r="DT13" s="19">
        <f>COUNTIF(V13:DS13,"ФЗР")</f>
        <v>0</v>
      </c>
      <c r="DU13" s="19">
        <f>COUNTIF(Y13:DT13,"МУЗ")</f>
        <v>0</v>
      </c>
      <c r="DV13" s="19">
        <f>COUNTIF(Z13:DU13,"ТЕХ")</f>
        <v>0</v>
      </c>
      <c r="DW13" s="19">
        <f>COUNTIF(AA13:DV13,"АСТ")</f>
        <v>0</v>
      </c>
      <c r="DX13" s="19">
        <f>COUNTIF(AB13:DW13,"КУБ")</f>
        <v>0</v>
      </c>
    </row>
    <row r="14" spans="1:128" ht="16.25" customHeight="1" x14ac:dyDescent="0.3">
      <c r="A14" s="4" t="s">
        <v>42</v>
      </c>
      <c r="B14" s="14" t="s">
        <v>19</v>
      </c>
      <c r="D14" s="26" t="s">
        <v>29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 t="s">
        <v>7</v>
      </c>
      <c r="Q14" s="52"/>
      <c r="R14" s="65"/>
      <c r="S14" s="52" t="s">
        <v>5</v>
      </c>
      <c r="T14" s="52"/>
      <c r="U14" s="54"/>
      <c r="V14" s="56"/>
      <c r="W14" s="56"/>
      <c r="X14" s="52"/>
      <c r="Y14" s="56"/>
      <c r="Z14" s="56"/>
      <c r="AA14" s="56"/>
      <c r="AB14" s="56"/>
      <c r="AC14" s="52"/>
      <c r="AD14" s="52"/>
      <c r="AE14" s="52" t="s">
        <v>1</v>
      </c>
      <c r="AF14" s="52"/>
      <c r="AG14" s="52"/>
      <c r="AH14" s="52"/>
      <c r="AI14" s="52"/>
      <c r="AJ14" s="65"/>
      <c r="AK14" s="52"/>
      <c r="AL14" s="52"/>
      <c r="AM14" s="52"/>
      <c r="AN14" s="52"/>
      <c r="AO14" s="52" t="s">
        <v>5</v>
      </c>
      <c r="AP14" s="52"/>
      <c r="AQ14" s="52" t="s">
        <v>7</v>
      </c>
      <c r="AR14" s="52"/>
      <c r="AS14" s="52"/>
      <c r="AT14" s="52"/>
      <c r="AU14" s="52"/>
      <c r="AV14" s="52"/>
      <c r="AW14" s="52"/>
      <c r="AX14" s="52" t="s">
        <v>1</v>
      </c>
      <c r="AY14" s="52"/>
      <c r="AZ14" s="52"/>
      <c r="BA14" s="65" t="s">
        <v>7</v>
      </c>
      <c r="BB14" s="52" t="s">
        <v>5</v>
      </c>
      <c r="BC14" s="52"/>
      <c r="BD14" s="52"/>
      <c r="BE14" s="52"/>
      <c r="BF14" s="52"/>
      <c r="BG14" s="52"/>
      <c r="BH14" s="52" t="s">
        <v>1</v>
      </c>
      <c r="BI14" s="64"/>
      <c r="BJ14" s="64"/>
      <c r="BK14" s="52"/>
      <c r="BL14" s="52"/>
      <c r="BM14" s="52"/>
      <c r="BN14" s="52"/>
      <c r="BO14" s="64"/>
      <c r="BP14" s="52"/>
      <c r="BQ14" s="52"/>
      <c r="BR14" s="52"/>
      <c r="BS14" s="52"/>
      <c r="BT14" s="65"/>
      <c r="BU14" s="66"/>
      <c r="BV14" s="67" t="s">
        <v>5</v>
      </c>
      <c r="BW14" s="52"/>
      <c r="BX14" s="52"/>
      <c r="BY14" s="52" t="s">
        <v>7</v>
      </c>
      <c r="BZ14" s="68" t="s">
        <v>1</v>
      </c>
      <c r="CA14" s="52"/>
      <c r="CB14" s="68" t="s">
        <v>1</v>
      </c>
      <c r="CC14" s="52"/>
      <c r="CD14" s="52"/>
      <c r="CE14" s="52"/>
      <c r="CF14" s="67" t="s">
        <v>10</v>
      </c>
      <c r="CG14" s="52"/>
      <c r="CH14" s="69" t="s">
        <v>5</v>
      </c>
      <c r="CI14" s="52"/>
      <c r="CJ14" s="52"/>
      <c r="CK14" s="52"/>
      <c r="CL14" s="52"/>
      <c r="CM14" s="52"/>
      <c r="CN14" s="52"/>
      <c r="CO14" s="52"/>
      <c r="CP14" s="52"/>
      <c r="CQ14" s="52" t="s">
        <v>7</v>
      </c>
      <c r="CR14" s="52" t="s">
        <v>5</v>
      </c>
      <c r="CS14" s="52"/>
      <c r="CT14" s="52" t="s">
        <v>1</v>
      </c>
      <c r="CU14" s="52"/>
      <c r="CV14" s="52"/>
      <c r="CW14" s="65"/>
      <c r="CX14" s="52"/>
      <c r="CY14" s="52"/>
      <c r="CZ14" s="52"/>
      <c r="DA14" s="52"/>
      <c r="DB14" s="52"/>
      <c r="DC14" s="19">
        <f>COUNTIF(E14:DB14,"МАТ")</f>
        <v>6</v>
      </c>
      <c r="DD14" s="19">
        <f>COUNTIF(F14:DC14,"РУС")</f>
        <v>6</v>
      </c>
      <c r="DE14" s="19">
        <f>COUNTIF(G14:DD14,"АЛГ")</f>
        <v>0</v>
      </c>
      <c r="DF14" s="19">
        <f>COUNTIF(H14:DE14,"ГЕМ")</f>
        <v>0</v>
      </c>
      <c r="DG14" s="19">
        <f>COUNTIF(I14:DF14,"ОКР")</f>
        <v>1</v>
      </c>
      <c r="DH14" s="19">
        <f>COUNTIF(J14:DG14,"БИО")</f>
        <v>0</v>
      </c>
      <c r="DI14" s="19">
        <f>COUNTIF(K14:DH14,"ГЕО")</f>
        <v>0</v>
      </c>
      <c r="DJ14" s="19">
        <f>COUNTIF(L14:DI14,"ИНФ")</f>
        <v>0</v>
      </c>
      <c r="DK14" s="19">
        <f>COUNTIF(M14:DJ14,"ИСТ")</f>
        <v>0</v>
      </c>
      <c r="DL14" s="19">
        <f>COUNTIF(N14:DK14,"ОБЩ")</f>
        <v>0</v>
      </c>
      <c r="DM14" s="19">
        <f>COUNTIF(O14:DL14,"ФИЗ")</f>
        <v>0</v>
      </c>
      <c r="DN14" s="19">
        <f>COUNTIF(P14:DM14,"ХИМ")</f>
        <v>0</v>
      </c>
      <c r="DO14" s="19">
        <f>COUNTIF(Q14:DN14,"АНГ")</f>
        <v>4</v>
      </c>
      <c r="DP14" s="19">
        <f>COUNTIF(R14:DO14,"НЕМ")</f>
        <v>0</v>
      </c>
      <c r="DQ14" s="19">
        <f>COUNTIF(S14:DP14,"ФРА")</f>
        <v>0</v>
      </c>
      <c r="DR14" s="19">
        <f>COUNTIF(T14:DQ14,"ЛИТ")</f>
        <v>0</v>
      </c>
      <c r="DS14" s="19">
        <f>COUNTIF(U14:DR14,"ОБЖ")</f>
        <v>0</v>
      </c>
      <c r="DT14" s="19">
        <f>COUNTIF(V14:DS14,"ФЗР")</f>
        <v>0</v>
      </c>
      <c r="DU14" s="19">
        <f>COUNTIF(Y14:DT14,"МУЗ")</f>
        <v>0</v>
      </c>
      <c r="DV14" s="19">
        <f>COUNTIF(Z14:DU14,"ТЕХ")</f>
        <v>0</v>
      </c>
      <c r="DW14" s="19">
        <f>COUNTIF(AA14:DV14,"АСТ")</f>
        <v>0</v>
      </c>
      <c r="DX14" s="19">
        <f>COUNTIF(AB14:DW14,"КУБ")</f>
        <v>0</v>
      </c>
    </row>
    <row r="15" spans="1:128" ht="16.25" customHeight="1" x14ac:dyDescent="0.3">
      <c r="A15" s="4" t="s">
        <v>43</v>
      </c>
      <c r="B15" s="14" t="s">
        <v>44</v>
      </c>
      <c r="D15" s="26" t="s">
        <v>59</v>
      </c>
      <c r="E15" s="52"/>
      <c r="F15" s="52"/>
      <c r="G15" s="52"/>
      <c r="H15" s="52"/>
      <c r="I15" s="52"/>
      <c r="J15" s="52"/>
      <c r="K15" s="55"/>
      <c r="L15" s="53"/>
      <c r="M15" s="52"/>
      <c r="N15" s="52"/>
      <c r="O15" s="52"/>
      <c r="P15" s="52" t="s">
        <v>7</v>
      </c>
      <c r="Q15" s="52"/>
      <c r="R15" s="65"/>
      <c r="S15" s="52" t="s">
        <v>5</v>
      </c>
      <c r="T15" s="52"/>
      <c r="U15" s="52"/>
      <c r="V15" s="58"/>
      <c r="W15" s="58"/>
      <c r="X15" s="52"/>
      <c r="Y15" s="58"/>
      <c r="Z15" s="58"/>
      <c r="AA15" s="52"/>
      <c r="AB15" s="58"/>
      <c r="AC15" s="52"/>
      <c r="AD15" s="52"/>
      <c r="AE15" s="52" t="s">
        <v>1</v>
      </c>
      <c r="AF15" s="52"/>
      <c r="AG15" s="52"/>
      <c r="AH15" s="52"/>
      <c r="AI15" s="52"/>
      <c r="AJ15" s="65"/>
      <c r="AK15" s="52"/>
      <c r="AL15" s="52"/>
      <c r="AM15" s="52"/>
      <c r="AN15" s="52"/>
      <c r="AO15" s="52" t="s">
        <v>5</v>
      </c>
      <c r="AP15" s="52"/>
      <c r="AQ15" s="52" t="s">
        <v>7</v>
      </c>
      <c r="AR15" s="52"/>
      <c r="AS15" s="52"/>
      <c r="AT15" s="52"/>
      <c r="AU15" s="52"/>
      <c r="AV15" s="52"/>
      <c r="AW15" s="52"/>
      <c r="AX15" s="52" t="s">
        <v>1</v>
      </c>
      <c r="AY15" s="52"/>
      <c r="AZ15" s="52"/>
      <c r="BA15" s="65" t="s">
        <v>7</v>
      </c>
      <c r="BB15" s="52" t="s">
        <v>5</v>
      </c>
      <c r="BC15" s="52"/>
      <c r="BD15" s="52"/>
      <c r="BE15" s="52"/>
      <c r="BF15" s="52"/>
      <c r="BG15" s="52"/>
      <c r="BH15" s="52" t="s">
        <v>1</v>
      </c>
      <c r="BI15" s="64"/>
      <c r="BJ15" s="64"/>
      <c r="BK15" s="52"/>
      <c r="BL15" s="52"/>
      <c r="BM15" s="52"/>
      <c r="BN15" s="52"/>
      <c r="BO15" s="64"/>
      <c r="BP15" s="52"/>
      <c r="BQ15" s="52"/>
      <c r="BR15" s="52"/>
      <c r="BS15" s="52"/>
      <c r="BT15" s="65"/>
      <c r="BU15" s="66"/>
      <c r="BV15" s="67" t="s">
        <v>5</v>
      </c>
      <c r="BW15" s="52"/>
      <c r="BX15" s="52"/>
      <c r="BY15" s="52" t="s">
        <v>7</v>
      </c>
      <c r="BZ15" s="68" t="s">
        <v>1</v>
      </c>
      <c r="CA15" s="52"/>
      <c r="CB15" s="68" t="s">
        <v>1</v>
      </c>
      <c r="CC15" s="52"/>
      <c r="CD15" s="52"/>
      <c r="CE15" s="52"/>
      <c r="CF15" s="67" t="s">
        <v>10</v>
      </c>
      <c r="CG15" s="52"/>
      <c r="CH15" s="69" t="s">
        <v>5</v>
      </c>
      <c r="CI15" s="52"/>
      <c r="CJ15" s="52"/>
      <c r="CK15" s="52"/>
      <c r="CL15" s="52"/>
      <c r="CM15" s="52"/>
      <c r="CN15" s="52"/>
      <c r="CO15" s="52"/>
      <c r="CP15" s="52"/>
      <c r="CQ15" s="52" t="s">
        <v>7</v>
      </c>
      <c r="CR15" s="52" t="s">
        <v>5</v>
      </c>
      <c r="CS15" s="52"/>
      <c r="CT15" s="52" t="s">
        <v>1</v>
      </c>
      <c r="CU15" s="52"/>
      <c r="CV15" s="52"/>
      <c r="CW15" s="65"/>
      <c r="CX15" s="52"/>
      <c r="CY15" s="52"/>
      <c r="CZ15" s="52"/>
      <c r="DA15" s="52"/>
      <c r="DB15" s="52"/>
      <c r="DC15" s="19">
        <f>COUNTIF(E15:DB15,"МАТ")</f>
        <v>6</v>
      </c>
      <c r="DD15" s="19">
        <f>COUNTIF(F15:DC15,"РУС")</f>
        <v>6</v>
      </c>
      <c r="DE15" s="19">
        <f>COUNTIF(G15:DD15,"АЛГ")</f>
        <v>0</v>
      </c>
      <c r="DF15" s="19">
        <f>COUNTIF(H15:DE15,"ГЕМ")</f>
        <v>0</v>
      </c>
      <c r="DG15" s="19">
        <f>COUNTIF(I15:DF15,"ОКР")</f>
        <v>1</v>
      </c>
      <c r="DH15" s="19">
        <f>COUNTIF(J15:DG15,"БИО")</f>
        <v>0</v>
      </c>
      <c r="DI15" s="19">
        <f>COUNTIF(K15:DH15,"ГЕО")</f>
        <v>0</v>
      </c>
      <c r="DJ15" s="19">
        <f>COUNTIF(L15:DI15,"ИНФ")</f>
        <v>0</v>
      </c>
      <c r="DK15" s="19">
        <f>COUNTIF(M15:DJ15,"ИСТ")</f>
        <v>0</v>
      </c>
      <c r="DL15" s="19">
        <f>COUNTIF(N15:DK15,"ОБЩ")</f>
        <v>0</v>
      </c>
      <c r="DM15" s="19">
        <f>COUNTIF(O15:DL15,"ФИЗ")</f>
        <v>0</v>
      </c>
      <c r="DN15" s="19">
        <f>COUNTIF(P15:DM15,"ХИМ")</f>
        <v>0</v>
      </c>
      <c r="DO15" s="19">
        <f>COUNTIF(P15:DN15,"АНГ")</f>
        <v>5</v>
      </c>
      <c r="DP15" s="19">
        <f>COUNTIF(R15:DO15,"НЕМ")</f>
        <v>0</v>
      </c>
      <c r="DQ15" s="19">
        <f>COUNTIF(S15:DP15,"ФРА")</f>
        <v>0</v>
      </c>
      <c r="DR15" s="19">
        <f>COUNTIF(T15:DQ15,"ЛИТ")</f>
        <v>0</v>
      </c>
      <c r="DS15" s="19">
        <f>COUNTIF(U15:DR15,"ОБЖ")</f>
        <v>0</v>
      </c>
      <c r="DT15" s="19">
        <f>COUNTIF(V15:DS15,"ФЗР")</f>
        <v>0</v>
      </c>
      <c r="DU15" s="19">
        <f>COUNTIF(Y15:DT15,"МУЗ")</f>
        <v>0</v>
      </c>
      <c r="DV15" s="19">
        <f>COUNTIF(Z15:DU15,"ТЕХ")</f>
        <v>0</v>
      </c>
      <c r="DW15" s="19">
        <f>COUNTIF(AA15:DV15,"АСТ")</f>
        <v>0</v>
      </c>
      <c r="DX15" s="19">
        <f>COUNTIF(AB15:DW15,"КУБ")</f>
        <v>0</v>
      </c>
    </row>
    <row r="16" spans="1:128" ht="16.25" customHeight="1" x14ac:dyDescent="0.3">
      <c r="A16" s="4" t="s">
        <v>24</v>
      </c>
      <c r="B16" s="14" t="s">
        <v>25</v>
      </c>
      <c r="D16" s="26" t="s">
        <v>60</v>
      </c>
      <c r="E16" s="52"/>
      <c r="F16" s="52"/>
      <c r="G16" s="52"/>
      <c r="H16" s="52"/>
      <c r="I16" s="52"/>
      <c r="J16" s="54"/>
      <c r="K16" s="56" t="s">
        <v>1</v>
      </c>
      <c r="L16" s="57"/>
      <c r="M16" s="52"/>
      <c r="N16" s="52"/>
      <c r="O16" s="54"/>
      <c r="P16" s="56" t="s">
        <v>7</v>
      </c>
      <c r="Q16" s="56" t="s">
        <v>3</v>
      </c>
      <c r="R16" s="57"/>
      <c r="S16" s="65"/>
      <c r="T16" s="59"/>
      <c r="U16" s="52"/>
      <c r="V16" s="52" t="s">
        <v>5</v>
      </c>
      <c r="W16" s="52"/>
      <c r="X16" s="52"/>
      <c r="Y16" s="52" t="s">
        <v>28</v>
      </c>
      <c r="Z16" s="52"/>
      <c r="AA16" s="52"/>
      <c r="AB16" s="52"/>
      <c r="AC16" s="52"/>
      <c r="AD16" s="65"/>
      <c r="AE16" s="52"/>
      <c r="AF16" s="52"/>
      <c r="AG16" s="52"/>
      <c r="AH16" s="52"/>
      <c r="AI16" s="52" t="s">
        <v>40</v>
      </c>
      <c r="AJ16" s="52"/>
      <c r="AK16" s="52" t="s">
        <v>5</v>
      </c>
      <c r="AL16" s="59" t="s">
        <v>1</v>
      </c>
      <c r="AM16" s="52"/>
      <c r="AN16" s="52" t="s">
        <v>7</v>
      </c>
      <c r="AO16" s="52"/>
      <c r="AP16" s="65"/>
      <c r="AQ16" s="52"/>
      <c r="AR16" s="52"/>
      <c r="AS16" s="52"/>
      <c r="AT16" s="52"/>
      <c r="AU16" s="52"/>
      <c r="AV16" s="52"/>
      <c r="AW16" s="52" t="s">
        <v>3</v>
      </c>
      <c r="AX16" s="52"/>
      <c r="AY16" s="52"/>
      <c r="AZ16" s="52" t="s">
        <v>28</v>
      </c>
      <c r="BA16" s="52" t="s">
        <v>7</v>
      </c>
      <c r="BB16" s="52"/>
      <c r="BC16" s="52"/>
      <c r="BD16" s="52" t="s">
        <v>5</v>
      </c>
      <c r="BE16" s="52"/>
      <c r="BF16" s="52"/>
      <c r="BG16" s="59" t="s">
        <v>1</v>
      </c>
      <c r="BH16" s="52"/>
      <c r="BI16" s="64"/>
      <c r="BJ16" s="64"/>
      <c r="BK16" s="66"/>
      <c r="BL16" s="52"/>
      <c r="BM16" s="52"/>
      <c r="BN16" s="66"/>
      <c r="BO16" s="52"/>
      <c r="BP16" s="52"/>
      <c r="BQ16" s="52"/>
      <c r="BR16" s="52"/>
      <c r="BS16" s="52"/>
      <c r="BT16" s="52" t="s">
        <v>40</v>
      </c>
      <c r="BU16" s="52"/>
      <c r="BV16" s="68" t="s">
        <v>5</v>
      </c>
      <c r="BW16" s="52"/>
      <c r="BX16" s="52"/>
      <c r="BY16" s="52" t="s">
        <v>7</v>
      </c>
      <c r="BZ16" s="52"/>
      <c r="CA16" s="66"/>
      <c r="CB16" s="67" t="s">
        <v>1</v>
      </c>
      <c r="CC16" s="59"/>
      <c r="CD16" s="52"/>
      <c r="CE16" s="52"/>
      <c r="CF16" s="68" t="s">
        <v>22</v>
      </c>
      <c r="CG16" s="52"/>
      <c r="CH16" s="52"/>
      <c r="CI16" s="67" t="s">
        <v>40</v>
      </c>
      <c r="CJ16" s="52"/>
      <c r="CK16" s="52"/>
      <c r="CL16" s="52" t="s">
        <v>1</v>
      </c>
      <c r="CM16" s="59"/>
      <c r="CN16" s="52"/>
      <c r="CO16" s="52"/>
      <c r="CP16" s="52"/>
      <c r="CQ16" s="52" t="s">
        <v>7</v>
      </c>
      <c r="CR16" s="52"/>
      <c r="CS16" s="52"/>
      <c r="CT16" s="52" t="s">
        <v>28</v>
      </c>
      <c r="CU16" s="52" t="s">
        <v>3</v>
      </c>
      <c r="CV16" s="52" t="s">
        <v>5</v>
      </c>
      <c r="CW16" s="65" t="s">
        <v>1</v>
      </c>
      <c r="CX16" s="52"/>
      <c r="CY16" s="52"/>
      <c r="CZ16" s="52"/>
      <c r="DA16" s="52"/>
      <c r="DB16" s="52"/>
      <c r="DC16" s="19">
        <f>COUNTIF(E16:DB16,"МАТ")</f>
        <v>5</v>
      </c>
      <c r="DD16" s="19">
        <f>COUNTIF(F16:DC16,"РУС")</f>
        <v>6</v>
      </c>
      <c r="DE16" s="19">
        <f>COUNTIF(G16:DD16,"АЛГ")</f>
        <v>0</v>
      </c>
      <c r="DF16" s="19">
        <f>COUNTIF(H16:DE16,"ГЕМ")</f>
        <v>0</v>
      </c>
      <c r="DG16" s="19">
        <f>COUNTIF(I16:DF16,"ОКР")</f>
        <v>0</v>
      </c>
      <c r="DH16" s="19">
        <f>COUNTIF(J16:DG16,"БИО")</f>
        <v>3</v>
      </c>
      <c r="DI16" s="19">
        <f>COUNTIF(J16:DH16,"ГЕО")</f>
        <v>3</v>
      </c>
      <c r="DJ16" s="19">
        <f>COUNTIF(L16:DI16,"ИНФ")</f>
        <v>0</v>
      </c>
      <c r="DK16" s="19">
        <f>COUNTIF(M16:DJ16,"ИСТ")</f>
        <v>1</v>
      </c>
      <c r="DL16" s="19">
        <f>COUNTIF(N16:DK16,"ОБЩ")</f>
        <v>0</v>
      </c>
      <c r="DM16" s="19">
        <f>COUNTIF(O16:DL16,"ФИЗ")</f>
        <v>0</v>
      </c>
      <c r="DN16" s="19">
        <f>COUNTIF(O16:DM16,"ХИМ")</f>
        <v>0</v>
      </c>
      <c r="DO16" s="19">
        <f>COUNTIF(O16:DN16,"АНГ")</f>
        <v>5</v>
      </c>
      <c r="DP16" s="19">
        <f>COUNTIF(R16:DO16,"НЕМ")</f>
        <v>0</v>
      </c>
      <c r="DQ16" s="19">
        <f>COUNTIF(S16:DP16,"ФРА")</f>
        <v>0</v>
      </c>
      <c r="DR16" s="19">
        <f>COUNTIF(T16:DQ16,"ЛИТ")</f>
        <v>2</v>
      </c>
      <c r="DS16" s="19">
        <f>COUNTIF(U16:DR16,"ОБЖ")</f>
        <v>0</v>
      </c>
      <c r="DT16" s="19">
        <f>COUNTIF(V16:DS16,"ФЗР")</f>
        <v>0</v>
      </c>
      <c r="DU16" s="19">
        <f>COUNTIF(Y16:DT16,"МУЗ")</f>
        <v>0</v>
      </c>
      <c r="DV16" s="19">
        <v>1</v>
      </c>
      <c r="DW16" s="19">
        <f>COUNTIF(AA16:DV16,"АСТ")</f>
        <v>0</v>
      </c>
      <c r="DX16" s="19">
        <f>COUNTIF(AB16:DW16,"КУБ")</f>
        <v>0</v>
      </c>
    </row>
    <row r="17" spans="1:129" ht="16.25" customHeight="1" x14ac:dyDescent="0.3">
      <c r="A17" s="4" t="s">
        <v>9</v>
      </c>
      <c r="B17" s="14" t="s">
        <v>10</v>
      </c>
      <c r="D17" s="26" t="s">
        <v>61</v>
      </c>
      <c r="E17" s="52"/>
      <c r="F17" s="52"/>
      <c r="G17" s="52"/>
      <c r="H17" s="52"/>
      <c r="I17" s="52"/>
      <c r="J17" s="52"/>
      <c r="K17" s="56" t="s">
        <v>1</v>
      </c>
      <c r="L17" s="52"/>
      <c r="M17" s="52"/>
      <c r="N17" s="52"/>
      <c r="O17" s="52"/>
      <c r="P17" s="56" t="s">
        <v>7</v>
      </c>
      <c r="Q17" s="56" t="s">
        <v>3</v>
      </c>
      <c r="R17" s="52"/>
      <c r="S17" s="65"/>
      <c r="T17" s="59"/>
      <c r="U17" s="52"/>
      <c r="V17" s="52" t="s">
        <v>5</v>
      </c>
      <c r="W17" s="52"/>
      <c r="X17" s="52"/>
      <c r="Y17" s="52" t="s">
        <v>28</v>
      </c>
      <c r="Z17" s="52"/>
      <c r="AA17" s="52"/>
      <c r="AB17" s="52"/>
      <c r="AC17" s="52"/>
      <c r="AD17" s="65"/>
      <c r="AE17" s="52"/>
      <c r="AF17" s="52"/>
      <c r="AG17" s="52"/>
      <c r="AH17" s="52"/>
      <c r="AI17" s="52" t="s">
        <v>40</v>
      </c>
      <c r="AJ17" s="52"/>
      <c r="AK17" s="52" t="s">
        <v>5</v>
      </c>
      <c r="AL17" s="59" t="s">
        <v>1</v>
      </c>
      <c r="AM17" s="52"/>
      <c r="AN17" s="52" t="s">
        <v>7</v>
      </c>
      <c r="AO17" s="52"/>
      <c r="AP17" s="65"/>
      <c r="AQ17" s="52"/>
      <c r="AR17" s="52"/>
      <c r="AS17" s="52"/>
      <c r="AT17" s="52"/>
      <c r="AU17" s="52"/>
      <c r="AV17" s="52"/>
      <c r="AW17" s="52" t="s">
        <v>3</v>
      </c>
      <c r="AX17" s="52"/>
      <c r="AY17" s="52"/>
      <c r="AZ17" s="52" t="s">
        <v>28</v>
      </c>
      <c r="BA17" s="52" t="s">
        <v>7</v>
      </c>
      <c r="BB17" s="52"/>
      <c r="BC17" s="52"/>
      <c r="BD17" s="52" t="s">
        <v>5</v>
      </c>
      <c r="BE17" s="52"/>
      <c r="BF17" s="52"/>
      <c r="BG17" s="59" t="s">
        <v>1</v>
      </c>
      <c r="BH17" s="52"/>
      <c r="BI17" s="64"/>
      <c r="BJ17" s="64"/>
      <c r="BK17" s="66"/>
      <c r="BL17" s="52"/>
      <c r="BM17" s="52"/>
      <c r="BN17" s="66"/>
      <c r="BO17" s="52"/>
      <c r="BP17" s="52"/>
      <c r="BQ17" s="52"/>
      <c r="BR17" s="52"/>
      <c r="BS17" s="52"/>
      <c r="BT17" s="52" t="s">
        <v>40</v>
      </c>
      <c r="BU17" s="52"/>
      <c r="BV17" s="68" t="s">
        <v>5</v>
      </c>
      <c r="BW17" s="52"/>
      <c r="BX17" s="52"/>
      <c r="BY17" s="52" t="s">
        <v>7</v>
      </c>
      <c r="BZ17" s="52"/>
      <c r="CA17" s="66"/>
      <c r="CB17" s="67" t="s">
        <v>1</v>
      </c>
      <c r="CC17" s="59"/>
      <c r="CD17" s="52"/>
      <c r="CE17" s="52"/>
      <c r="CF17" s="68" t="s">
        <v>22</v>
      </c>
      <c r="CG17" s="52"/>
      <c r="CH17" s="52"/>
      <c r="CI17" s="67" t="s">
        <v>40</v>
      </c>
      <c r="CJ17" s="52"/>
      <c r="CK17" s="52"/>
      <c r="CL17" s="52" t="s">
        <v>1</v>
      </c>
      <c r="CM17" s="59"/>
      <c r="CN17" s="52"/>
      <c r="CO17" s="52"/>
      <c r="CP17" s="52"/>
      <c r="CQ17" s="52" t="s">
        <v>7</v>
      </c>
      <c r="CR17" s="52"/>
      <c r="CS17" s="52"/>
      <c r="CT17" s="52" t="s">
        <v>28</v>
      </c>
      <c r="CU17" s="52" t="s">
        <v>3</v>
      </c>
      <c r="CV17" s="52" t="s">
        <v>5</v>
      </c>
      <c r="CW17" s="65" t="s">
        <v>1</v>
      </c>
      <c r="CX17" s="52"/>
      <c r="CY17" s="52"/>
      <c r="CZ17" s="52"/>
      <c r="DA17" s="52"/>
      <c r="DB17" s="52"/>
      <c r="DC17" s="19">
        <f>COUNTIF(E17:DB17,"МАТ")</f>
        <v>5</v>
      </c>
      <c r="DD17" s="19">
        <f>COUNTIF(F17:DC17,"РУС")</f>
        <v>6</v>
      </c>
      <c r="DE17" s="19">
        <f>COUNTIF(G17:DD17,"АЛГ")</f>
        <v>0</v>
      </c>
      <c r="DF17" s="19">
        <f>COUNTIF(H17:DE17,"ГЕМ")</f>
        <v>0</v>
      </c>
      <c r="DG17" s="19">
        <f>COUNTIF(I17:DF17,"ОКР")</f>
        <v>0</v>
      </c>
      <c r="DH17" s="19">
        <f>COUNTIF(J17:DG17,"БИО")</f>
        <v>3</v>
      </c>
      <c r="DI17" s="19">
        <f>COUNTIF(K17:DH17,"ГЕО")</f>
        <v>3</v>
      </c>
      <c r="DJ17" s="19">
        <f>COUNTIF(L17:DI17,"ИНФ")</f>
        <v>0</v>
      </c>
      <c r="DK17" s="19">
        <f>COUNTIF(M17:DJ17,"ИСТ")</f>
        <v>1</v>
      </c>
      <c r="DL17" s="19">
        <f>COUNTIF(N17:DK17,"ОБЩ")</f>
        <v>0</v>
      </c>
      <c r="DM17" s="19">
        <f>COUNTIF(O17:DL17,"ФИЗ")</f>
        <v>0</v>
      </c>
      <c r="DN17" s="19">
        <f>COUNTIF(P17:DM17,"ХИМ")</f>
        <v>0</v>
      </c>
      <c r="DO17" s="19">
        <f>COUNTIF(Q17:DN17,"АНГ")</f>
        <v>4</v>
      </c>
      <c r="DP17" s="19">
        <f>COUNTIF(R17:DO17,"НЕМ")</f>
        <v>0</v>
      </c>
      <c r="DQ17" s="19">
        <f>COUNTIF(S17:DP17,"ФРА")</f>
        <v>0</v>
      </c>
      <c r="DR17" s="19">
        <f>COUNTIF(T17:DQ17,"ЛИТ")</f>
        <v>2</v>
      </c>
      <c r="DS17" s="19">
        <f>COUNTIF(U17:DR17,"ОБЖ")</f>
        <v>0</v>
      </c>
      <c r="DT17" s="19">
        <f>COUNTIF(V17:DS17,"ФЗР")</f>
        <v>0</v>
      </c>
      <c r="DU17" s="19">
        <f>COUNTIF(Y17:DT17,"МУЗ")</f>
        <v>0</v>
      </c>
      <c r="DV17" s="19">
        <f>COUNTIF(Z17:DU17,"ТЕХ")</f>
        <v>0</v>
      </c>
      <c r="DW17" s="19">
        <f>COUNTIF(AA17:DV17,"АСТ")</f>
        <v>0</v>
      </c>
      <c r="DX17" s="19">
        <f>COUNTIF(AB17:DW17,"КУБ")</f>
        <v>0</v>
      </c>
    </row>
    <row r="18" spans="1:129" ht="16.25" customHeight="1" x14ac:dyDescent="0.3">
      <c r="A18" s="4" t="s">
        <v>0</v>
      </c>
      <c r="B18" s="14" t="s">
        <v>1</v>
      </c>
      <c r="D18" s="26" t="s">
        <v>62</v>
      </c>
      <c r="E18" s="52"/>
      <c r="F18" s="52"/>
      <c r="G18" s="52"/>
      <c r="H18" s="52"/>
      <c r="I18" s="52"/>
      <c r="J18" s="52"/>
      <c r="K18" s="56" t="s">
        <v>1</v>
      </c>
      <c r="L18" s="52"/>
      <c r="M18" s="52"/>
      <c r="N18" s="52"/>
      <c r="O18" s="52"/>
      <c r="P18" s="56" t="s">
        <v>7</v>
      </c>
      <c r="Q18" s="56" t="s">
        <v>3</v>
      </c>
      <c r="R18" s="52"/>
      <c r="S18" s="65"/>
      <c r="T18" s="59"/>
      <c r="U18" s="52"/>
      <c r="V18" s="52" t="s">
        <v>5</v>
      </c>
      <c r="W18" s="52"/>
      <c r="X18" s="52"/>
      <c r="Y18" s="52" t="s">
        <v>28</v>
      </c>
      <c r="Z18" s="52"/>
      <c r="AA18" s="52"/>
      <c r="AB18" s="52"/>
      <c r="AC18" s="52"/>
      <c r="AD18" s="65"/>
      <c r="AE18" s="52"/>
      <c r="AF18" s="52"/>
      <c r="AG18" s="52"/>
      <c r="AH18" s="52"/>
      <c r="AI18" s="52" t="s">
        <v>40</v>
      </c>
      <c r="AJ18" s="52"/>
      <c r="AK18" s="52" t="s">
        <v>5</v>
      </c>
      <c r="AL18" s="59" t="s">
        <v>1</v>
      </c>
      <c r="AM18" s="52"/>
      <c r="AN18" s="52" t="s">
        <v>7</v>
      </c>
      <c r="AO18" s="52"/>
      <c r="AP18" s="65"/>
      <c r="AQ18" s="52"/>
      <c r="AR18" s="52"/>
      <c r="AS18" s="52"/>
      <c r="AT18" s="52"/>
      <c r="AU18" s="52"/>
      <c r="AV18" s="52"/>
      <c r="AW18" s="52" t="s">
        <v>3</v>
      </c>
      <c r="AX18" s="52"/>
      <c r="AY18" s="52"/>
      <c r="AZ18" s="52" t="s">
        <v>28</v>
      </c>
      <c r="BA18" s="52" t="s">
        <v>7</v>
      </c>
      <c r="BB18" s="52"/>
      <c r="BC18" s="52"/>
      <c r="BD18" s="52" t="s">
        <v>5</v>
      </c>
      <c r="BE18" s="52"/>
      <c r="BF18" s="52"/>
      <c r="BG18" s="59" t="s">
        <v>1</v>
      </c>
      <c r="BH18" s="52"/>
      <c r="BI18" s="64"/>
      <c r="BJ18" s="64"/>
      <c r="BK18" s="66"/>
      <c r="BL18" s="52"/>
      <c r="BM18" s="52"/>
      <c r="BN18" s="66"/>
      <c r="BO18" s="52"/>
      <c r="BP18" s="52"/>
      <c r="BQ18" s="52"/>
      <c r="BR18" s="52"/>
      <c r="BS18" s="52"/>
      <c r="BT18" s="52" t="s">
        <v>40</v>
      </c>
      <c r="BU18" s="52"/>
      <c r="BV18" s="68" t="s">
        <v>5</v>
      </c>
      <c r="BW18" s="52"/>
      <c r="BX18" s="52"/>
      <c r="BY18" s="52" t="s">
        <v>7</v>
      </c>
      <c r="BZ18" s="52"/>
      <c r="CA18" s="66"/>
      <c r="CB18" s="67" t="s">
        <v>1</v>
      </c>
      <c r="CC18" s="59"/>
      <c r="CD18" s="52"/>
      <c r="CE18" s="52"/>
      <c r="CF18" s="68" t="s">
        <v>22</v>
      </c>
      <c r="CG18" s="52"/>
      <c r="CH18" s="52"/>
      <c r="CI18" s="67" t="s">
        <v>40</v>
      </c>
      <c r="CJ18" s="52"/>
      <c r="CK18" s="52"/>
      <c r="CL18" s="52" t="s">
        <v>1</v>
      </c>
      <c r="CM18" s="59"/>
      <c r="CN18" s="52"/>
      <c r="CO18" s="52"/>
      <c r="CP18" s="52"/>
      <c r="CQ18" s="52" t="s">
        <v>7</v>
      </c>
      <c r="CR18" s="52"/>
      <c r="CS18" s="52"/>
      <c r="CT18" s="52" t="s">
        <v>28</v>
      </c>
      <c r="CU18" s="52" t="s">
        <v>3</v>
      </c>
      <c r="CV18" s="52" t="s">
        <v>5</v>
      </c>
      <c r="CW18" s="65" t="s">
        <v>1</v>
      </c>
      <c r="CX18" s="52"/>
      <c r="CY18" s="52"/>
      <c r="CZ18" s="52"/>
      <c r="DA18" s="52"/>
      <c r="DB18" s="52"/>
      <c r="DC18" s="19">
        <f>COUNTIF(E18:DB18,"МАТ")</f>
        <v>5</v>
      </c>
      <c r="DD18" s="19">
        <f>COUNTIF(F18:DC18,"РУС")</f>
        <v>6</v>
      </c>
      <c r="DE18" s="19">
        <f>COUNTIF(G18:DD18,"АЛГ")</f>
        <v>0</v>
      </c>
      <c r="DF18" s="19">
        <f>COUNTIF(H18:DE18,"ГЕМ")</f>
        <v>0</v>
      </c>
      <c r="DG18" s="19">
        <f>COUNTIF(I18:DF18,"ОКР")</f>
        <v>0</v>
      </c>
      <c r="DH18" s="19">
        <f>COUNTIF(J18:DG18,"БИО")</f>
        <v>3</v>
      </c>
      <c r="DI18" s="19">
        <f>COUNTIF(K18:DH18,"ГЕО")</f>
        <v>3</v>
      </c>
      <c r="DJ18" s="19">
        <f>COUNTIF(L18:DI18,"ИНФ")</f>
        <v>0</v>
      </c>
      <c r="DK18" s="19">
        <f>COUNTIF(M18:DJ18,"ИСТ")</f>
        <v>1</v>
      </c>
      <c r="DL18" s="19">
        <f>COUNTIF(N18:DK18,"ОБЩ")</f>
        <v>0</v>
      </c>
      <c r="DM18" s="19">
        <f>COUNTIF(O18:DL18,"ФИЗ")</f>
        <v>0</v>
      </c>
      <c r="DN18" s="19">
        <f>COUNTIF(P18:DM18,"ХИМ")</f>
        <v>0</v>
      </c>
      <c r="DO18" s="19">
        <f>COUNTIF(Q18:DN18,"АНГ")</f>
        <v>4</v>
      </c>
      <c r="DP18" s="19">
        <f>COUNTIF(R18:DO18,"НЕМ")</f>
        <v>0</v>
      </c>
      <c r="DQ18" s="19">
        <f>COUNTIF(S18:DP18,"ФРА")</f>
        <v>0</v>
      </c>
      <c r="DR18" s="19">
        <f>COUNTIF(T18:DQ18,"ЛИТ")</f>
        <v>2</v>
      </c>
      <c r="DS18" s="19">
        <f>COUNTIF(U18:DR18,"ОБЖ")</f>
        <v>0</v>
      </c>
      <c r="DT18" s="19">
        <f>COUNTIF(V18:DS18,"ФЗР")</f>
        <v>0</v>
      </c>
      <c r="DU18" s="19">
        <f>COUNTIF(Y18:DT18,"МУЗ")</f>
        <v>0</v>
      </c>
      <c r="DV18" s="19">
        <f>COUNTIF(Z18:DU18,"ТЕХ")</f>
        <v>0</v>
      </c>
      <c r="DW18" s="19">
        <f>COUNTIF(AA18:DV18,"АСТ")</f>
        <v>0</v>
      </c>
      <c r="DX18" s="19">
        <f>COUNTIF(AB18:DW18,"КУБ")</f>
        <v>0</v>
      </c>
    </row>
    <row r="19" spans="1:129" ht="16.25" customHeight="1" x14ac:dyDescent="0.3">
      <c r="A19" s="4" t="s">
        <v>47</v>
      </c>
      <c r="B19" s="14" t="s">
        <v>48</v>
      </c>
      <c r="D19" s="26" t="s">
        <v>63</v>
      </c>
      <c r="E19" s="52"/>
      <c r="F19" s="52"/>
      <c r="G19" s="52"/>
      <c r="H19" s="52"/>
      <c r="I19" s="52"/>
      <c r="J19" s="52"/>
      <c r="K19" s="56" t="s">
        <v>1</v>
      </c>
      <c r="L19" s="52"/>
      <c r="M19" s="52"/>
      <c r="N19" s="52"/>
      <c r="O19" s="52"/>
      <c r="P19" s="56" t="s">
        <v>7</v>
      </c>
      <c r="Q19" s="56" t="s">
        <v>3</v>
      </c>
      <c r="R19" s="52"/>
      <c r="S19" s="65"/>
      <c r="T19" s="59"/>
      <c r="U19" s="52"/>
      <c r="V19" s="52" t="s">
        <v>5</v>
      </c>
      <c r="W19" s="52"/>
      <c r="X19" s="52"/>
      <c r="Y19" s="52" t="s">
        <v>28</v>
      </c>
      <c r="Z19" s="52"/>
      <c r="AA19" s="52"/>
      <c r="AB19" s="52"/>
      <c r="AC19" s="52"/>
      <c r="AD19" s="65"/>
      <c r="AE19" s="52"/>
      <c r="AF19" s="52"/>
      <c r="AG19" s="52"/>
      <c r="AH19" s="52"/>
      <c r="AI19" s="52" t="s">
        <v>40</v>
      </c>
      <c r="AJ19" s="52"/>
      <c r="AK19" s="52" t="s">
        <v>5</v>
      </c>
      <c r="AL19" s="59" t="s">
        <v>1</v>
      </c>
      <c r="AM19" s="52"/>
      <c r="AN19" s="52" t="s">
        <v>7</v>
      </c>
      <c r="AO19" s="52"/>
      <c r="AP19" s="65"/>
      <c r="AQ19" s="52"/>
      <c r="AR19" s="52"/>
      <c r="AS19" s="52"/>
      <c r="AT19" s="52"/>
      <c r="AU19" s="52"/>
      <c r="AV19" s="52"/>
      <c r="AW19" s="52" t="s">
        <v>3</v>
      </c>
      <c r="AX19" s="52"/>
      <c r="AY19" s="52"/>
      <c r="AZ19" s="52" t="s">
        <v>28</v>
      </c>
      <c r="BA19" s="52" t="s">
        <v>7</v>
      </c>
      <c r="BB19" s="52"/>
      <c r="BC19" s="52"/>
      <c r="BD19" s="52" t="s">
        <v>5</v>
      </c>
      <c r="BE19" s="52"/>
      <c r="BF19" s="52"/>
      <c r="BG19" s="59" t="s">
        <v>1</v>
      </c>
      <c r="BH19" s="52"/>
      <c r="BI19" s="64"/>
      <c r="BJ19" s="64"/>
      <c r="BK19" s="66"/>
      <c r="BL19" s="52"/>
      <c r="BM19" s="52"/>
      <c r="BN19" s="66"/>
      <c r="BO19" s="52"/>
      <c r="BP19" s="52"/>
      <c r="BQ19" s="52"/>
      <c r="BR19" s="52"/>
      <c r="BS19" s="52"/>
      <c r="BT19" s="52" t="s">
        <v>40</v>
      </c>
      <c r="BU19" s="52"/>
      <c r="BV19" s="68" t="s">
        <v>5</v>
      </c>
      <c r="BW19" s="52"/>
      <c r="BX19" s="52"/>
      <c r="BY19" s="52" t="s">
        <v>7</v>
      </c>
      <c r="BZ19" s="52"/>
      <c r="CA19" s="66"/>
      <c r="CB19" s="67" t="s">
        <v>1</v>
      </c>
      <c r="CC19" s="59"/>
      <c r="CD19" s="52"/>
      <c r="CE19" s="52"/>
      <c r="CF19" s="68" t="s">
        <v>22</v>
      </c>
      <c r="CG19" s="52"/>
      <c r="CH19" s="52"/>
      <c r="CI19" s="67" t="s">
        <v>40</v>
      </c>
      <c r="CJ19" s="52"/>
      <c r="CK19" s="52"/>
      <c r="CL19" s="52" t="s">
        <v>1</v>
      </c>
      <c r="CM19" s="59"/>
      <c r="CN19" s="52"/>
      <c r="CO19" s="52"/>
      <c r="CP19" s="52"/>
      <c r="CQ19" s="52" t="s">
        <v>7</v>
      </c>
      <c r="CR19" s="52"/>
      <c r="CS19" s="52"/>
      <c r="CT19" s="52" t="s">
        <v>28</v>
      </c>
      <c r="CU19" s="52" t="s">
        <v>3</v>
      </c>
      <c r="CV19" s="52" t="s">
        <v>5</v>
      </c>
      <c r="CW19" s="65" t="s">
        <v>1</v>
      </c>
      <c r="CX19" s="52"/>
      <c r="CY19" s="52"/>
      <c r="CZ19" s="52"/>
      <c r="DA19" s="52"/>
      <c r="DB19" s="52"/>
      <c r="DC19" s="19">
        <f>COUNTIF(E19:DB19,"МАТ")</f>
        <v>5</v>
      </c>
      <c r="DD19" s="19">
        <f>COUNTIF(F19:DC19,"РУС")</f>
        <v>6</v>
      </c>
      <c r="DE19" s="19">
        <f>COUNTIF(G19:DD19,"АЛГ")</f>
        <v>0</v>
      </c>
      <c r="DF19" s="19">
        <f>COUNTIF(H19:DE19,"ГЕМ")</f>
        <v>0</v>
      </c>
      <c r="DG19" s="19">
        <f>COUNTIF(I19:DF19,"ОКР")</f>
        <v>0</v>
      </c>
      <c r="DH19" s="19">
        <f>COUNTIF(J19:DG19,"БИО")</f>
        <v>3</v>
      </c>
      <c r="DI19" s="19">
        <f>COUNTIF(K19:DH19,"ГЕО")</f>
        <v>3</v>
      </c>
      <c r="DJ19" s="19">
        <f>COUNTIF(L19:DI19,"ИНФ")</f>
        <v>0</v>
      </c>
      <c r="DK19" s="19">
        <f>COUNTIF(M19:DJ19,"ИСТ")</f>
        <v>1</v>
      </c>
      <c r="DL19" s="19">
        <f>COUNTIF(N19:DK19,"ОБЩ")</f>
        <v>0</v>
      </c>
      <c r="DM19" s="19">
        <f>COUNTIF(O19:DL19,"ФИЗ")</f>
        <v>0</v>
      </c>
      <c r="DN19" s="19">
        <f>COUNTIF(P19:DM19,"ХИМ")</f>
        <v>0</v>
      </c>
      <c r="DO19" s="19">
        <f>COUNTIF(Q19:DN19,"АНГ")</f>
        <v>4</v>
      </c>
      <c r="DP19" s="19">
        <f>COUNTIF(R19:DO19,"НЕМ")</f>
        <v>0</v>
      </c>
      <c r="DQ19" s="19">
        <f>COUNTIF(S19:DP19,"ФРА")</f>
        <v>0</v>
      </c>
      <c r="DR19" s="19">
        <f>COUNTIF(T19:DQ19,"ЛИТ")</f>
        <v>2</v>
      </c>
      <c r="DS19" s="19">
        <f>COUNTIF(U19:DR19,"ОБЖ")</f>
        <v>0</v>
      </c>
      <c r="DT19" s="19">
        <f>COUNTIF(V19:DS19,"ФЗР")</f>
        <v>0</v>
      </c>
      <c r="DU19" s="19">
        <f>COUNTIF(Y19:DT19,"МУЗ")</f>
        <v>0</v>
      </c>
      <c r="DV19" s="19">
        <v>1</v>
      </c>
      <c r="DW19" s="19">
        <f>COUNTIF(AA19:DV19,"АСТ")</f>
        <v>0</v>
      </c>
      <c r="DX19" s="19">
        <f>COUNTIF(AB19:DW19,"КУБ")</f>
        <v>0</v>
      </c>
    </row>
    <row r="20" spans="1:129" ht="16.25" customHeight="1" x14ac:dyDescent="0.3">
      <c r="A20" s="4" t="s">
        <v>49</v>
      </c>
      <c r="B20" s="14" t="s">
        <v>49</v>
      </c>
      <c r="D20" s="26" t="s">
        <v>89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6" t="s">
        <v>7</v>
      </c>
      <c r="Q20" s="56" t="s">
        <v>3</v>
      </c>
      <c r="R20" s="52"/>
      <c r="S20" s="65"/>
      <c r="T20" s="59"/>
      <c r="U20" s="52"/>
      <c r="V20" s="52" t="s">
        <v>5</v>
      </c>
      <c r="W20" s="52"/>
      <c r="X20" s="52"/>
      <c r="Y20" s="52" t="s">
        <v>28</v>
      </c>
      <c r="Z20" s="52"/>
      <c r="AA20" s="52"/>
      <c r="AB20" s="52"/>
      <c r="AC20" s="52"/>
      <c r="AD20" s="65"/>
      <c r="AE20" s="52"/>
      <c r="AF20" s="52"/>
      <c r="AG20" s="52"/>
      <c r="AH20" s="52"/>
      <c r="AI20" s="52" t="s">
        <v>40</v>
      </c>
      <c r="AJ20" s="52"/>
      <c r="AK20" s="52" t="s">
        <v>5</v>
      </c>
      <c r="AL20" s="59" t="s">
        <v>1</v>
      </c>
      <c r="AM20" s="52"/>
      <c r="AN20" s="52" t="s">
        <v>7</v>
      </c>
      <c r="AO20" s="52"/>
      <c r="AP20" s="65"/>
      <c r="AQ20" s="52"/>
      <c r="AR20" s="52"/>
      <c r="AS20" s="52"/>
      <c r="AT20" s="52"/>
      <c r="AU20" s="52"/>
      <c r="AV20" s="52"/>
      <c r="AW20" s="52" t="s">
        <v>3</v>
      </c>
      <c r="AX20" s="52"/>
      <c r="AY20" s="52"/>
      <c r="AZ20" s="52" t="s">
        <v>28</v>
      </c>
      <c r="BA20" s="52" t="s">
        <v>7</v>
      </c>
      <c r="BB20" s="52"/>
      <c r="BC20" s="52"/>
      <c r="BD20" s="52" t="s">
        <v>5</v>
      </c>
      <c r="BE20" s="52"/>
      <c r="BF20" s="52"/>
      <c r="BG20" s="59" t="s">
        <v>1</v>
      </c>
      <c r="BH20" s="52"/>
      <c r="BI20" s="64"/>
      <c r="BJ20" s="64"/>
      <c r="BK20" s="66"/>
      <c r="BL20" s="52"/>
      <c r="BM20" s="52"/>
      <c r="BN20" s="66"/>
      <c r="BO20" s="52"/>
      <c r="BP20" s="52"/>
      <c r="BQ20" s="52"/>
      <c r="BR20" s="52"/>
      <c r="BS20" s="52"/>
      <c r="BT20" s="52" t="s">
        <v>40</v>
      </c>
      <c r="BU20" s="52"/>
      <c r="BV20" s="68" t="s">
        <v>5</v>
      </c>
      <c r="BW20" s="52"/>
      <c r="BX20" s="52"/>
      <c r="BY20" s="52" t="s">
        <v>7</v>
      </c>
      <c r="BZ20" s="52"/>
      <c r="CA20" s="66"/>
      <c r="CB20" s="67" t="s">
        <v>1</v>
      </c>
      <c r="CC20" s="59"/>
      <c r="CD20" s="52"/>
      <c r="CE20" s="52"/>
      <c r="CF20" s="68" t="s">
        <v>22</v>
      </c>
      <c r="CG20" s="52"/>
      <c r="CH20" s="52"/>
      <c r="CI20" s="67" t="s">
        <v>40</v>
      </c>
      <c r="CJ20" s="52"/>
      <c r="CK20" s="52"/>
      <c r="CL20" s="52"/>
      <c r="CM20" s="59"/>
      <c r="CN20" s="52"/>
      <c r="CO20" s="52"/>
      <c r="CP20" s="52"/>
      <c r="CQ20" s="52" t="s">
        <v>7</v>
      </c>
      <c r="CR20" s="52"/>
      <c r="CS20" s="52"/>
      <c r="CT20" s="52" t="s">
        <v>28</v>
      </c>
      <c r="CU20" s="52" t="s">
        <v>3</v>
      </c>
      <c r="CV20" s="52" t="s">
        <v>5</v>
      </c>
      <c r="CW20" s="65" t="s">
        <v>1</v>
      </c>
      <c r="CX20" s="52"/>
      <c r="CY20" s="52"/>
      <c r="CZ20" s="52"/>
      <c r="DA20" s="52"/>
      <c r="DB20" s="52"/>
      <c r="DC20" s="19">
        <f>COUNTIF(E20:DB20,"МАТ")</f>
        <v>5</v>
      </c>
      <c r="DD20" s="19">
        <f>COUNTIF(F20:DC20,"РУС")</f>
        <v>4</v>
      </c>
      <c r="DE20" s="19">
        <f>COUNTIF(G20:DD20,"АЛГ")</f>
        <v>0</v>
      </c>
      <c r="DF20" s="19">
        <f>COUNTIF(H20:DE20,"ГЕМ")</f>
        <v>0</v>
      </c>
      <c r="DG20" s="19">
        <f>COUNTIF(I20:DF20,"ОКР")</f>
        <v>0</v>
      </c>
      <c r="DH20" s="19">
        <f>COUNTIF(J20:DG20,"БИО")</f>
        <v>3</v>
      </c>
      <c r="DI20" s="19">
        <f>COUNTIF(K20:DH20,"ГЕО")</f>
        <v>3</v>
      </c>
      <c r="DJ20" s="19">
        <f>COUNTIF(L20:DI20,"ИНФ")</f>
        <v>0</v>
      </c>
      <c r="DK20" s="19">
        <f>COUNTIF(M20:DJ20,"ИСТ")</f>
        <v>1</v>
      </c>
      <c r="DL20" s="19">
        <f>COUNTIF(N20:DK20,"ОБЩ")</f>
        <v>0</v>
      </c>
      <c r="DM20" s="19">
        <f>COUNTIF(O20:DL20,"ФИЗ")</f>
        <v>0</v>
      </c>
      <c r="DN20" s="19">
        <f>COUNTIF(P20:DM20,"ХИМ")</f>
        <v>0</v>
      </c>
      <c r="DO20" s="19">
        <f>COUNTIF(Q20:DN20,"АНГ")</f>
        <v>4</v>
      </c>
      <c r="DP20" s="19">
        <f>COUNTIF(R20:DO20,"НЕМ")</f>
        <v>0</v>
      </c>
      <c r="DQ20" s="19">
        <f>COUNTIF(S20:DP20,"ФРА")</f>
        <v>0</v>
      </c>
      <c r="DR20" s="19">
        <f>COUNTIF(T20:DQ20,"ЛИТ")</f>
        <v>2</v>
      </c>
      <c r="DS20" s="19">
        <f>COUNTIF(U20:DR20,"ОБЖ")</f>
        <v>0</v>
      </c>
      <c r="DT20" s="19">
        <f>COUNTIF(V20:DS20,"ФЗР")</f>
        <v>0</v>
      </c>
      <c r="DU20" s="19">
        <f>COUNTIF(Y20:DT20,"МУЗ")</f>
        <v>0</v>
      </c>
      <c r="DV20" s="19">
        <v>2</v>
      </c>
      <c r="DW20" s="19">
        <f>COUNTIF(AA20:DV20,"АСТ")</f>
        <v>0</v>
      </c>
      <c r="DX20" s="19">
        <f>COUNTIF(AB20:DW20,"КУБ")</f>
        <v>0</v>
      </c>
    </row>
    <row r="21" spans="1:129" ht="16.25" customHeight="1" x14ac:dyDescent="0.3">
      <c r="A21" s="4" t="s">
        <v>35</v>
      </c>
      <c r="B21" s="14" t="s">
        <v>36</v>
      </c>
      <c r="D21" s="26" t="s">
        <v>64</v>
      </c>
      <c r="E21" s="52"/>
      <c r="F21" s="52"/>
      <c r="G21" s="65"/>
      <c r="H21" s="52"/>
      <c r="I21" s="52"/>
      <c r="J21" s="52" t="s">
        <v>40</v>
      </c>
      <c r="K21" s="52"/>
      <c r="L21" s="52"/>
      <c r="M21" s="52"/>
      <c r="N21" s="52" t="s">
        <v>5</v>
      </c>
      <c r="O21" s="52"/>
      <c r="P21" s="52" t="s">
        <v>3</v>
      </c>
      <c r="Q21" s="52" t="s">
        <v>7</v>
      </c>
      <c r="R21" s="52"/>
      <c r="S21" s="59"/>
      <c r="T21" s="52"/>
      <c r="U21" s="52"/>
      <c r="V21" s="52"/>
      <c r="W21" s="52"/>
      <c r="X21" s="65"/>
      <c r="Y21" s="52"/>
      <c r="Z21" s="52"/>
      <c r="AA21" s="52"/>
      <c r="AB21" s="52"/>
      <c r="AC21" s="52"/>
      <c r="AD21" s="52"/>
      <c r="AE21" s="52" t="s">
        <v>5</v>
      </c>
      <c r="AF21" s="52"/>
      <c r="AG21" s="52"/>
      <c r="AH21" s="52" t="s">
        <v>40</v>
      </c>
      <c r="AI21" s="52"/>
      <c r="AJ21" s="52"/>
      <c r="AK21" s="52"/>
      <c r="AL21" s="65"/>
      <c r="AM21" s="52"/>
      <c r="AN21" s="52" t="s">
        <v>28</v>
      </c>
      <c r="AO21" s="52" t="s">
        <v>7</v>
      </c>
      <c r="AP21" s="52"/>
      <c r="AQ21" s="59"/>
      <c r="AR21" s="52" t="s">
        <v>40</v>
      </c>
      <c r="AS21" s="52"/>
      <c r="AT21" s="52" t="s">
        <v>1</v>
      </c>
      <c r="AU21" s="52"/>
      <c r="AV21" s="52"/>
      <c r="AW21" s="52"/>
      <c r="AX21" s="52" t="s">
        <v>3</v>
      </c>
      <c r="AY21" s="52"/>
      <c r="AZ21" s="52"/>
      <c r="BA21" s="52" t="s">
        <v>40</v>
      </c>
      <c r="BB21" s="52" t="s">
        <v>7</v>
      </c>
      <c r="BC21" s="52"/>
      <c r="BD21" s="52"/>
      <c r="BE21" s="52" t="s">
        <v>5</v>
      </c>
      <c r="BF21" s="65"/>
      <c r="BG21" s="52" t="s">
        <v>1</v>
      </c>
      <c r="BH21" s="52"/>
      <c r="BI21" s="64"/>
      <c r="BJ21" s="64"/>
      <c r="BK21" s="52"/>
      <c r="BL21" s="59"/>
      <c r="BM21" s="70" t="s">
        <v>92</v>
      </c>
      <c r="BN21" s="71"/>
      <c r="BO21" s="71"/>
      <c r="BP21" s="71"/>
      <c r="BQ21" s="72"/>
      <c r="BR21" s="52" t="s">
        <v>40</v>
      </c>
      <c r="BS21" s="52"/>
      <c r="BT21" s="67" t="s">
        <v>1</v>
      </c>
      <c r="BU21" s="52"/>
      <c r="BV21" s="52"/>
      <c r="BW21" s="52" t="s">
        <v>7</v>
      </c>
      <c r="BX21" s="52"/>
      <c r="BY21" s="70" t="s">
        <v>92</v>
      </c>
      <c r="BZ21" s="71"/>
      <c r="CA21" s="71"/>
      <c r="CB21" s="71"/>
      <c r="CC21" s="72"/>
      <c r="CD21" s="52"/>
      <c r="CE21" s="52"/>
      <c r="CF21" s="52"/>
      <c r="CG21" s="52"/>
      <c r="CH21" s="68" t="s">
        <v>5</v>
      </c>
      <c r="CI21" s="52"/>
      <c r="CJ21" s="52"/>
      <c r="CK21" s="52"/>
      <c r="CL21" s="52" t="s">
        <v>3</v>
      </c>
      <c r="CM21" s="52"/>
      <c r="CN21" s="52" t="s">
        <v>1</v>
      </c>
      <c r="CO21" s="52"/>
      <c r="CP21" s="52"/>
      <c r="CQ21" s="52"/>
      <c r="CR21" s="52" t="s">
        <v>7</v>
      </c>
      <c r="CS21" s="60" t="s">
        <v>5</v>
      </c>
      <c r="CT21" s="60" t="s">
        <v>40</v>
      </c>
      <c r="CU21" s="52" t="s">
        <v>1</v>
      </c>
      <c r="CV21" s="65"/>
      <c r="CW21" s="52" t="s">
        <v>28</v>
      </c>
      <c r="CX21" s="52"/>
      <c r="CY21" s="52"/>
      <c r="CZ21" s="52"/>
      <c r="DA21" s="52"/>
      <c r="DB21" s="52"/>
      <c r="DC21" s="19">
        <f>COUNTIF(E21:DB21,"МАТ")</f>
        <v>5</v>
      </c>
      <c r="DD21" s="19">
        <f>COUNTIF(F21:DC21,"РУС")</f>
        <v>5</v>
      </c>
      <c r="DE21" s="19">
        <f>COUNTIF(G21:DD21,"АЛГ")</f>
        <v>0</v>
      </c>
      <c r="DF21" s="19">
        <f>COUNTIF(H21:DE21,"ГЕМ")</f>
        <v>0</v>
      </c>
      <c r="DG21" s="19">
        <f>COUNTIF(I21:DF21,"ОКР")</f>
        <v>0</v>
      </c>
      <c r="DH21" s="19">
        <f>COUNTIF(J21:DG21,"БИО")</f>
        <v>6</v>
      </c>
      <c r="DI21" s="19">
        <f>COUNTIF(K21:DH21,"ГЕО")</f>
        <v>2</v>
      </c>
      <c r="DJ21" s="19">
        <f>COUNTIF(L21:DI21,"ИНФ")</f>
        <v>0</v>
      </c>
      <c r="DK21" s="19">
        <f>COUNTIF(M21:DJ21,"ИСТ")</f>
        <v>0</v>
      </c>
      <c r="DL21" s="19">
        <f>COUNTIF(N21:DK21,"ОБЩ")</f>
        <v>0</v>
      </c>
      <c r="DM21" s="19">
        <f>COUNTIF(O21:DL21,"ФИЗ")</f>
        <v>0</v>
      </c>
      <c r="DN21" s="19">
        <f>COUNTIF(P21:DM21,"ХИМ")</f>
        <v>0</v>
      </c>
      <c r="DO21" s="19">
        <f>COUNTIF(Q21:DN21,"АНГ")</f>
        <v>5</v>
      </c>
      <c r="DP21" s="19">
        <f>COUNTIF(R21:DO21,"НЕМ")</f>
        <v>0</v>
      </c>
      <c r="DQ21" s="19">
        <f>COUNTIF(S21:DP21,"ФРА")</f>
        <v>0</v>
      </c>
      <c r="DR21" s="19">
        <f>COUNTIF(T21:DQ21,"ЛИТ")</f>
        <v>2</v>
      </c>
      <c r="DS21" s="19">
        <f>COUNTIF(U21:DR21,"ОБЖ")</f>
        <v>0</v>
      </c>
      <c r="DT21" s="19">
        <f>COUNTIF(V21:DS21,"ФЗР")</f>
        <v>0</v>
      </c>
      <c r="DU21" s="19">
        <f>COUNTIF(Y21:DT21,"МУЗ")</f>
        <v>0</v>
      </c>
      <c r="DV21" s="19">
        <v>1</v>
      </c>
      <c r="DW21" s="19">
        <f>COUNTIF(AA21:DV21,"АСТ")</f>
        <v>0</v>
      </c>
      <c r="DX21" s="19">
        <f>COUNTIF(AB21:DW21,"КУБ")</f>
        <v>0</v>
      </c>
    </row>
    <row r="22" spans="1:129" ht="16.25" customHeight="1" x14ac:dyDescent="0.3">
      <c r="A22" s="4" t="s">
        <v>16</v>
      </c>
      <c r="B22" s="14" t="s">
        <v>17</v>
      </c>
      <c r="D22" s="26" t="s">
        <v>65</v>
      </c>
      <c r="E22" s="52"/>
      <c r="F22" s="52"/>
      <c r="G22" s="65"/>
      <c r="H22" s="52"/>
      <c r="I22" s="52"/>
      <c r="J22" s="52" t="s">
        <v>40</v>
      </c>
      <c r="K22" s="52"/>
      <c r="L22" s="52"/>
      <c r="M22" s="52"/>
      <c r="N22" s="52" t="s">
        <v>5</v>
      </c>
      <c r="O22" s="52"/>
      <c r="P22" s="52" t="s">
        <v>3</v>
      </c>
      <c r="Q22" s="52" t="s">
        <v>7</v>
      </c>
      <c r="R22" s="52"/>
      <c r="S22" s="59"/>
      <c r="T22" s="52"/>
      <c r="U22" s="52"/>
      <c r="V22" s="52" t="s">
        <v>1</v>
      </c>
      <c r="W22" s="52"/>
      <c r="X22" s="65"/>
      <c r="Y22" s="52"/>
      <c r="Z22" s="52"/>
      <c r="AA22" s="52"/>
      <c r="AB22" s="52"/>
      <c r="AC22" s="52"/>
      <c r="AD22" s="52"/>
      <c r="AE22" s="52" t="s">
        <v>5</v>
      </c>
      <c r="AF22" s="52"/>
      <c r="AG22" s="52"/>
      <c r="AH22" s="52" t="s">
        <v>40</v>
      </c>
      <c r="AI22" s="52"/>
      <c r="AJ22" s="52"/>
      <c r="AK22" s="52"/>
      <c r="AL22" s="65"/>
      <c r="AM22" s="52"/>
      <c r="AN22" s="52" t="s">
        <v>28</v>
      </c>
      <c r="AO22" s="52" t="s">
        <v>7</v>
      </c>
      <c r="AP22" s="52"/>
      <c r="AQ22" s="59"/>
      <c r="AR22" s="52" t="s">
        <v>40</v>
      </c>
      <c r="AS22" s="52"/>
      <c r="AT22" s="52" t="s">
        <v>1</v>
      </c>
      <c r="AU22" s="52"/>
      <c r="AV22" s="52"/>
      <c r="AW22" s="52"/>
      <c r="AX22" s="52" t="s">
        <v>3</v>
      </c>
      <c r="AY22" s="52"/>
      <c r="AZ22" s="52"/>
      <c r="BA22" s="52" t="s">
        <v>40</v>
      </c>
      <c r="BB22" s="52" t="s">
        <v>7</v>
      </c>
      <c r="BC22" s="52"/>
      <c r="BD22" s="52"/>
      <c r="BE22" s="52" t="s">
        <v>5</v>
      </c>
      <c r="BF22" s="65"/>
      <c r="BG22" s="52" t="s">
        <v>1</v>
      </c>
      <c r="BH22" s="52"/>
      <c r="BI22" s="64"/>
      <c r="BJ22" s="64"/>
      <c r="BK22" s="52"/>
      <c r="BL22" s="59"/>
      <c r="BM22" s="70" t="s">
        <v>92</v>
      </c>
      <c r="BN22" s="71"/>
      <c r="BO22" s="71"/>
      <c r="BP22" s="71"/>
      <c r="BQ22" s="72"/>
      <c r="BR22" s="52" t="s">
        <v>40</v>
      </c>
      <c r="BS22" s="52"/>
      <c r="BT22" s="67" t="s">
        <v>1</v>
      </c>
      <c r="BU22" s="52"/>
      <c r="BV22" s="52"/>
      <c r="BW22" s="52" t="s">
        <v>7</v>
      </c>
      <c r="BX22" s="52"/>
      <c r="BY22" s="70" t="s">
        <v>92</v>
      </c>
      <c r="BZ22" s="71"/>
      <c r="CA22" s="71"/>
      <c r="CB22" s="71"/>
      <c r="CC22" s="72"/>
      <c r="CD22" s="52"/>
      <c r="CE22" s="52"/>
      <c r="CF22" s="52"/>
      <c r="CG22" s="52"/>
      <c r="CH22" s="68" t="s">
        <v>5</v>
      </c>
      <c r="CI22" s="52"/>
      <c r="CJ22" s="52"/>
      <c r="CK22" s="52"/>
      <c r="CL22" s="52" t="s">
        <v>3</v>
      </c>
      <c r="CM22" s="52"/>
      <c r="CN22" s="52" t="s">
        <v>1</v>
      </c>
      <c r="CO22" s="52"/>
      <c r="CP22" s="52"/>
      <c r="CQ22" s="52"/>
      <c r="CR22" s="52" t="s">
        <v>7</v>
      </c>
      <c r="CS22" s="60" t="s">
        <v>5</v>
      </c>
      <c r="CT22" s="60" t="s">
        <v>40</v>
      </c>
      <c r="CU22" s="52" t="s">
        <v>1</v>
      </c>
      <c r="CV22" s="65"/>
      <c r="CW22" s="52" t="s">
        <v>28</v>
      </c>
      <c r="CX22" s="52"/>
      <c r="CY22" s="52"/>
      <c r="CZ22" s="52"/>
      <c r="DA22" s="52"/>
      <c r="DB22" s="52"/>
      <c r="DC22" s="19">
        <f>COUNTIF(E22:DB22,"МАТ")</f>
        <v>5</v>
      </c>
      <c r="DD22" s="19">
        <f>COUNTIF(F22:DC22,"РУС")</f>
        <v>6</v>
      </c>
      <c r="DE22" s="19">
        <f>COUNTIF(G22:DD22,"АЛГ")</f>
        <v>0</v>
      </c>
      <c r="DF22" s="19">
        <f>COUNTIF(H22:DE22,"ГЕМ")</f>
        <v>0</v>
      </c>
      <c r="DG22" s="19">
        <f>COUNTIF(I22:DF22,"ОКР")</f>
        <v>0</v>
      </c>
      <c r="DH22" s="19">
        <f>COUNTIF(J22:DG22,"БИО")</f>
        <v>6</v>
      </c>
      <c r="DI22" s="19">
        <f>COUNTIF(K22:DH22,"ГЕО")</f>
        <v>2</v>
      </c>
      <c r="DJ22" s="19">
        <f>COUNTIF(L22:DI22,"ИНФ")</f>
        <v>0</v>
      </c>
      <c r="DK22" s="19">
        <f>COUNTIF(M22:DJ22,"ИСТ")</f>
        <v>0</v>
      </c>
      <c r="DL22" s="19">
        <f>COUNTIF(N22:DK22,"ОБЩ")</f>
        <v>0</v>
      </c>
      <c r="DM22" s="19">
        <f>COUNTIF(O22:DL22,"ФИЗ")</f>
        <v>0</v>
      </c>
      <c r="DN22" s="19">
        <f>COUNTIF(P22:DM22,"ХИМ")</f>
        <v>0</v>
      </c>
      <c r="DO22" s="19">
        <f>COUNTIF(Q22:DN22,"АНГ")</f>
        <v>5</v>
      </c>
      <c r="DP22" s="19">
        <f>COUNTIF(R22:DO22,"НЕМ")</f>
        <v>0</v>
      </c>
      <c r="DQ22" s="19">
        <f>COUNTIF(S22:DP22,"ФРА")</f>
        <v>0</v>
      </c>
      <c r="DR22" s="19">
        <f>COUNTIF(T22:DQ22,"ЛИТ")</f>
        <v>2</v>
      </c>
      <c r="DS22" s="19">
        <f>COUNTIF(U22:DR22,"ОБЖ")</f>
        <v>0</v>
      </c>
      <c r="DT22" s="19">
        <f>COUNTIF(V22:DS22,"ФЗР")</f>
        <v>0</v>
      </c>
      <c r="DU22" s="19">
        <f>COUNTIF(Y22:DT22,"МУЗ")</f>
        <v>0</v>
      </c>
      <c r="DV22" s="19">
        <f>COUNTIF(Z22:DU22,"ТЕХ")</f>
        <v>0</v>
      </c>
      <c r="DW22" s="19">
        <f>COUNTIF(AA22:DV22,"АСТ")</f>
        <v>0</v>
      </c>
      <c r="DX22" s="19">
        <f>COUNTIF(AB22:DW22,"КУБ")</f>
        <v>0</v>
      </c>
    </row>
    <row r="23" spans="1:129" ht="16.25" customHeight="1" x14ac:dyDescent="0.3">
      <c r="A23" s="4" t="s">
        <v>46</v>
      </c>
      <c r="B23" s="14" t="s">
        <v>45</v>
      </c>
      <c r="D23" s="26" t="s">
        <v>66</v>
      </c>
      <c r="E23" s="52"/>
      <c r="F23" s="52"/>
      <c r="G23" s="65"/>
      <c r="H23" s="52"/>
      <c r="I23" s="52"/>
      <c r="J23" s="52" t="s">
        <v>40</v>
      </c>
      <c r="K23" s="52"/>
      <c r="L23" s="52"/>
      <c r="M23" s="52"/>
      <c r="N23" s="52" t="s">
        <v>5</v>
      </c>
      <c r="O23" s="52"/>
      <c r="P23" s="52" t="s">
        <v>3</v>
      </c>
      <c r="Q23" s="52" t="s">
        <v>7</v>
      </c>
      <c r="R23" s="52"/>
      <c r="S23" s="59"/>
      <c r="T23" s="52"/>
      <c r="U23" s="52"/>
      <c r="V23" s="52" t="s">
        <v>1</v>
      </c>
      <c r="W23" s="52"/>
      <c r="X23" s="65"/>
      <c r="Y23" s="52"/>
      <c r="Z23" s="52"/>
      <c r="AA23" s="52"/>
      <c r="AB23" s="52"/>
      <c r="AC23" s="52"/>
      <c r="AD23" s="52"/>
      <c r="AE23" s="52" t="s">
        <v>5</v>
      </c>
      <c r="AF23" s="52"/>
      <c r="AG23" s="52"/>
      <c r="AH23" s="52" t="s">
        <v>40</v>
      </c>
      <c r="AI23" s="52"/>
      <c r="AJ23" s="52"/>
      <c r="AK23" s="52"/>
      <c r="AL23" s="65"/>
      <c r="AM23" s="52"/>
      <c r="AN23" s="52" t="s">
        <v>28</v>
      </c>
      <c r="AO23" s="52" t="s">
        <v>7</v>
      </c>
      <c r="AP23" s="52"/>
      <c r="AQ23" s="59"/>
      <c r="AR23" s="52" t="s">
        <v>40</v>
      </c>
      <c r="AS23" s="52"/>
      <c r="AT23" s="52" t="s">
        <v>1</v>
      </c>
      <c r="AU23" s="52"/>
      <c r="AV23" s="52"/>
      <c r="AW23" s="52"/>
      <c r="AX23" s="52" t="s">
        <v>3</v>
      </c>
      <c r="AY23" s="52"/>
      <c r="AZ23" s="52"/>
      <c r="BA23" s="52" t="s">
        <v>40</v>
      </c>
      <c r="BB23" s="52" t="s">
        <v>7</v>
      </c>
      <c r="BC23" s="52"/>
      <c r="BD23" s="52"/>
      <c r="BE23" s="52" t="s">
        <v>5</v>
      </c>
      <c r="BF23" s="65"/>
      <c r="BG23" s="52" t="s">
        <v>1</v>
      </c>
      <c r="BH23" s="52"/>
      <c r="BI23" s="64"/>
      <c r="BJ23" s="64"/>
      <c r="BK23" s="52"/>
      <c r="BL23" s="59"/>
      <c r="BM23" s="70" t="s">
        <v>92</v>
      </c>
      <c r="BN23" s="71"/>
      <c r="BO23" s="71"/>
      <c r="BP23" s="71"/>
      <c r="BQ23" s="72"/>
      <c r="BR23" s="52" t="s">
        <v>40</v>
      </c>
      <c r="BS23" s="52"/>
      <c r="BT23" s="67" t="s">
        <v>1</v>
      </c>
      <c r="BU23" s="52"/>
      <c r="BV23" s="52"/>
      <c r="BW23" s="52" t="s">
        <v>7</v>
      </c>
      <c r="BX23" s="52"/>
      <c r="BY23" s="70" t="s">
        <v>92</v>
      </c>
      <c r="BZ23" s="71"/>
      <c r="CA23" s="71"/>
      <c r="CB23" s="71"/>
      <c r="CC23" s="72"/>
      <c r="CD23" s="52"/>
      <c r="CE23" s="52"/>
      <c r="CF23" s="52"/>
      <c r="CG23" s="52"/>
      <c r="CH23" s="68" t="s">
        <v>5</v>
      </c>
      <c r="CI23" s="52"/>
      <c r="CJ23" s="52"/>
      <c r="CK23" s="52"/>
      <c r="CL23" s="52" t="s">
        <v>3</v>
      </c>
      <c r="CM23" s="52"/>
      <c r="CN23" s="52" t="s">
        <v>1</v>
      </c>
      <c r="CO23" s="52"/>
      <c r="CP23" s="52"/>
      <c r="CQ23" s="52"/>
      <c r="CR23" s="52" t="s">
        <v>7</v>
      </c>
      <c r="CS23" s="60" t="s">
        <v>5</v>
      </c>
      <c r="CT23" s="60" t="s">
        <v>40</v>
      </c>
      <c r="CU23" s="52" t="s">
        <v>1</v>
      </c>
      <c r="CV23" s="65"/>
      <c r="CW23" s="52" t="s">
        <v>28</v>
      </c>
      <c r="CX23" s="52"/>
      <c r="CY23" s="52"/>
      <c r="CZ23" s="52"/>
      <c r="DA23" s="52"/>
      <c r="DB23" s="52"/>
      <c r="DC23" s="19">
        <f>COUNTIF(E23:DB23,"МАТ")</f>
        <v>5</v>
      </c>
      <c r="DD23" s="19">
        <f>COUNTIF(F23:DC23,"РУС")</f>
        <v>6</v>
      </c>
      <c r="DE23" s="19">
        <f>COUNTIF(G23:DD23,"АЛГ")</f>
        <v>0</v>
      </c>
      <c r="DF23" s="19">
        <f>COUNTIF(H23:DE23,"ГЕМ")</f>
        <v>0</v>
      </c>
      <c r="DG23" s="19">
        <f>COUNTIF(I23:DF23,"ОКР")</f>
        <v>0</v>
      </c>
      <c r="DH23" s="19">
        <f>COUNTIF(J23:DG23,"БИО")</f>
        <v>6</v>
      </c>
      <c r="DI23" s="19">
        <f>COUNTIF(K23:DH23,"ГЕО")</f>
        <v>2</v>
      </c>
      <c r="DJ23" s="19">
        <f>COUNTIF(L23:DI23,"ИНФ")</f>
        <v>0</v>
      </c>
      <c r="DK23" s="19">
        <f>COUNTIF(M23:DJ23,"ИСТ")</f>
        <v>0</v>
      </c>
      <c r="DL23" s="19">
        <f>COUNTIF(N23:DK23,"ОБЩ")</f>
        <v>0</v>
      </c>
      <c r="DM23" s="19">
        <f>COUNTIF(O23:DL23,"ФИЗ")</f>
        <v>0</v>
      </c>
      <c r="DN23" s="19">
        <f>COUNTIF(P23:DM23,"ХИМ")</f>
        <v>0</v>
      </c>
      <c r="DO23" s="19">
        <f>COUNTIF(Q23:DN23,"АНГ")</f>
        <v>5</v>
      </c>
      <c r="DP23" s="19">
        <f>COUNTIF(R23:DO23,"НЕМ")</f>
        <v>0</v>
      </c>
      <c r="DQ23" s="19">
        <f>COUNTIF(S23:DP23,"ФРА")</f>
        <v>0</v>
      </c>
      <c r="DR23" s="19">
        <f>COUNTIF(T23:DQ23,"ЛИТ")</f>
        <v>2</v>
      </c>
      <c r="DS23" s="19">
        <f>COUNTIF(U23:DR23,"ОБЖ")</f>
        <v>0</v>
      </c>
      <c r="DT23" s="19">
        <f>COUNTIF(V23:DS23,"ФЗР")</f>
        <v>0</v>
      </c>
      <c r="DU23" s="19">
        <f>COUNTIF(Y23:DT23,"МУЗ")</f>
        <v>0</v>
      </c>
      <c r="DV23" s="19">
        <f>COUNTIF(Z23:DU23,"ТЕХ")</f>
        <v>0</v>
      </c>
      <c r="DW23" s="19">
        <f>COUNTIF(AA23:DV23,"АСТ")</f>
        <v>0</v>
      </c>
      <c r="DX23" s="19">
        <f>COUNTIF(AB23:DW23,"КУБ")</f>
        <v>0</v>
      </c>
    </row>
    <row r="24" spans="1:129" ht="16.25" customHeight="1" x14ac:dyDescent="0.3">
      <c r="A24" s="4" t="s">
        <v>37</v>
      </c>
      <c r="B24" s="14" t="s">
        <v>38</v>
      </c>
      <c r="D24" s="26" t="s">
        <v>67</v>
      </c>
      <c r="E24" s="52"/>
      <c r="F24" s="52"/>
      <c r="G24" s="65"/>
      <c r="H24" s="52"/>
      <c r="I24" s="52"/>
      <c r="J24" s="52" t="s">
        <v>40</v>
      </c>
      <c r="K24" s="52"/>
      <c r="L24" s="52"/>
      <c r="M24" s="52"/>
      <c r="N24" s="52" t="s">
        <v>5</v>
      </c>
      <c r="O24" s="52"/>
      <c r="P24" s="52" t="s">
        <v>3</v>
      </c>
      <c r="Q24" s="52" t="s">
        <v>7</v>
      </c>
      <c r="R24" s="52"/>
      <c r="S24" s="59"/>
      <c r="T24" s="52"/>
      <c r="U24" s="52"/>
      <c r="V24" s="52" t="s">
        <v>1</v>
      </c>
      <c r="W24" s="52"/>
      <c r="X24" s="65"/>
      <c r="Y24" s="52"/>
      <c r="Z24" s="52"/>
      <c r="AA24" s="52"/>
      <c r="AB24" s="52"/>
      <c r="AC24" s="52"/>
      <c r="AD24" s="52"/>
      <c r="AE24" s="52" t="s">
        <v>5</v>
      </c>
      <c r="AF24" s="52"/>
      <c r="AG24" s="52"/>
      <c r="AH24" s="52" t="s">
        <v>40</v>
      </c>
      <c r="AI24" s="52"/>
      <c r="AJ24" s="52"/>
      <c r="AK24" s="52"/>
      <c r="AL24" s="65"/>
      <c r="AM24" s="52"/>
      <c r="AN24" s="52" t="s">
        <v>28</v>
      </c>
      <c r="AO24" s="52" t="s">
        <v>7</v>
      </c>
      <c r="AP24" s="52"/>
      <c r="AQ24" s="59"/>
      <c r="AR24" s="52" t="s">
        <v>40</v>
      </c>
      <c r="AS24" s="52"/>
      <c r="AT24" s="52" t="s">
        <v>1</v>
      </c>
      <c r="AU24" s="52"/>
      <c r="AV24" s="52"/>
      <c r="AW24" s="52"/>
      <c r="AX24" s="52" t="s">
        <v>3</v>
      </c>
      <c r="AY24" s="52"/>
      <c r="AZ24" s="52"/>
      <c r="BA24" s="52" t="s">
        <v>40</v>
      </c>
      <c r="BB24" s="52" t="s">
        <v>7</v>
      </c>
      <c r="BC24" s="52"/>
      <c r="BD24" s="52"/>
      <c r="BE24" s="52" t="s">
        <v>5</v>
      </c>
      <c r="BF24" s="65"/>
      <c r="BG24" s="52" t="s">
        <v>1</v>
      </c>
      <c r="BH24" s="52"/>
      <c r="BI24" s="64"/>
      <c r="BJ24" s="64"/>
      <c r="BK24" s="52"/>
      <c r="BL24" s="59"/>
      <c r="BM24" s="70" t="s">
        <v>92</v>
      </c>
      <c r="BN24" s="71"/>
      <c r="BO24" s="71"/>
      <c r="BP24" s="71"/>
      <c r="BQ24" s="72"/>
      <c r="BR24" s="52" t="s">
        <v>40</v>
      </c>
      <c r="BS24" s="52"/>
      <c r="BT24" s="67" t="s">
        <v>1</v>
      </c>
      <c r="BU24" s="52"/>
      <c r="BV24" s="52"/>
      <c r="BW24" s="52" t="s">
        <v>7</v>
      </c>
      <c r="BX24" s="52"/>
      <c r="BY24" s="70" t="s">
        <v>92</v>
      </c>
      <c r="BZ24" s="71"/>
      <c r="CA24" s="71"/>
      <c r="CB24" s="71"/>
      <c r="CC24" s="72"/>
      <c r="CD24" s="52"/>
      <c r="CE24" s="52"/>
      <c r="CF24" s="52"/>
      <c r="CG24" s="52"/>
      <c r="CH24" s="68" t="s">
        <v>5</v>
      </c>
      <c r="CI24" s="52"/>
      <c r="CJ24" s="52"/>
      <c r="CK24" s="52"/>
      <c r="CL24" s="52" t="s">
        <v>3</v>
      </c>
      <c r="CM24" s="52"/>
      <c r="CN24" s="52" t="s">
        <v>1</v>
      </c>
      <c r="CO24" s="52"/>
      <c r="CP24" s="52"/>
      <c r="CQ24" s="52"/>
      <c r="CR24" s="52" t="s">
        <v>7</v>
      </c>
      <c r="CS24" s="60" t="s">
        <v>5</v>
      </c>
      <c r="CT24" s="60" t="s">
        <v>40</v>
      </c>
      <c r="CU24" s="52" t="s">
        <v>1</v>
      </c>
      <c r="CV24" s="65"/>
      <c r="CW24" s="52" t="s">
        <v>28</v>
      </c>
      <c r="CX24" s="52"/>
      <c r="CY24" s="52"/>
      <c r="CZ24" s="52"/>
      <c r="DA24" s="52"/>
      <c r="DB24" s="52"/>
      <c r="DC24" s="19">
        <f>COUNTIF(E24:DB24,"МАТ")</f>
        <v>5</v>
      </c>
      <c r="DD24" s="19">
        <f>COUNTIF(F24:DC24,"РУС")</f>
        <v>6</v>
      </c>
      <c r="DE24" s="19">
        <f>COUNTIF(G24:DD24,"АЛГ")</f>
        <v>0</v>
      </c>
      <c r="DF24" s="19">
        <f>COUNTIF(H24:DE24,"ГЕМ")</f>
        <v>0</v>
      </c>
      <c r="DG24" s="19">
        <f>COUNTIF(I24:DF24,"ОКР")</f>
        <v>0</v>
      </c>
      <c r="DH24" s="19">
        <f>COUNTIF(J24:DG24,"БИО")</f>
        <v>6</v>
      </c>
      <c r="DI24" s="19">
        <f>COUNTIF(K24:DH24,"ГЕО")</f>
        <v>2</v>
      </c>
      <c r="DJ24" s="19">
        <f>COUNTIF(L24:DI24,"ИНФ")</f>
        <v>0</v>
      </c>
      <c r="DK24" s="19">
        <f>COUNTIF(M24:DJ24,"ИСТ")</f>
        <v>0</v>
      </c>
      <c r="DL24" s="19">
        <f>COUNTIF(N24:DK24,"ОБЩ")</f>
        <v>0</v>
      </c>
      <c r="DM24" s="19">
        <f>COUNTIF(O24:DL24,"ФИЗ")</f>
        <v>0</v>
      </c>
      <c r="DN24" s="19">
        <f>COUNTIF(P24:DM24,"ХИМ")</f>
        <v>0</v>
      </c>
      <c r="DO24" s="19">
        <f>COUNTIF(Q24:DN24,"АНГ")</f>
        <v>5</v>
      </c>
      <c r="DP24" s="19">
        <f>COUNTIF(R24:DO24,"НЕМ")</f>
        <v>0</v>
      </c>
      <c r="DQ24" s="19">
        <f>COUNTIF(S24:DP24,"ФРА")</f>
        <v>0</v>
      </c>
      <c r="DR24" s="19">
        <f>COUNTIF(T24:DQ24,"ЛИТ")</f>
        <v>2</v>
      </c>
      <c r="DS24" s="19">
        <f>COUNTIF(U24:DR24,"ОБЖ")</f>
        <v>0</v>
      </c>
      <c r="DT24" s="19">
        <f>COUNTIF(V24:DS24,"ФЗР")</f>
        <v>0</v>
      </c>
      <c r="DU24" s="19">
        <f>COUNTIF(Y24:DT24,"МУЗ")</f>
        <v>0</v>
      </c>
      <c r="DV24" s="19">
        <v>1</v>
      </c>
      <c r="DW24" s="19">
        <f>COUNTIF(AA24:DV24,"АСТ")</f>
        <v>0</v>
      </c>
      <c r="DX24" s="19">
        <f>COUNTIF(AB24:DW24,"КУБ")</f>
        <v>0</v>
      </c>
    </row>
    <row r="25" spans="1:129" ht="16.25" customHeight="1" x14ac:dyDescent="0.3">
      <c r="A25" s="4" t="s">
        <v>24</v>
      </c>
      <c r="B25" s="14" t="s">
        <v>25</v>
      </c>
      <c r="D25" s="26" t="s">
        <v>68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 t="s">
        <v>40</v>
      </c>
      <c r="Q25" s="52"/>
      <c r="R25" s="52" t="s">
        <v>31</v>
      </c>
      <c r="S25" s="59" t="s">
        <v>7</v>
      </c>
      <c r="T25" s="52"/>
      <c r="U25" s="52" t="s">
        <v>32</v>
      </c>
      <c r="V25" s="52" t="s">
        <v>1</v>
      </c>
      <c r="W25" s="52"/>
      <c r="X25" s="52"/>
      <c r="Y25" s="52"/>
      <c r="Z25" s="52" t="s">
        <v>3</v>
      </c>
      <c r="AA25" s="56"/>
      <c r="AB25" s="52" t="s">
        <v>1</v>
      </c>
      <c r="AC25" s="52"/>
      <c r="AD25" s="52"/>
      <c r="AE25" s="52"/>
      <c r="AF25" s="52"/>
      <c r="AG25" s="52"/>
      <c r="AH25" s="52"/>
      <c r="AI25" s="52"/>
      <c r="AJ25" s="52"/>
      <c r="AK25" s="52" t="s">
        <v>36</v>
      </c>
      <c r="AL25" s="52" t="s">
        <v>31</v>
      </c>
      <c r="AM25" s="52"/>
      <c r="AN25" s="52" t="s">
        <v>28</v>
      </c>
      <c r="AO25" s="52"/>
      <c r="AP25" s="52"/>
      <c r="AQ25" s="59" t="s">
        <v>7</v>
      </c>
      <c r="AR25" s="52"/>
      <c r="AS25" s="52" t="s">
        <v>32</v>
      </c>
      <c r="AT25" s="52" t="s">
        <v>40</v>
      </c>
      <c r="AU25" s="52"/>
      <c r="AV25" s="52"/>
      <c r="AW25" s="52" t="s">
        <v>3</v>
      </c>
      <c r="AX25" s="52"/>
      <c r="AY25" s="73"/>
      <c r="AZ25" s="52" t="s">
        <v>1</v>
      </c>
      <c r="BA25" s="52"/>
      <c r="BB25" s="52" t="s">
        <v>7</v>
      </c>
      <c r="BC25" s="52"/>
      <c r="BD25" s="52"/>
      <c r="BE25" s="52"/>
      <c r="BF25" s="52"/>
      <c r="BG25" s="52"/>
      <c r="BH25" s="52"/>
      <c r="BI25" s="64" t="s">
        <v>31</v>
      </c>
      <c r="BJ25" s="64" t="s">
        <v>40</v>
      </c>
      <c r="BK25" s="66"/>
      <c r="BL25" s="52"/>
      <c r="BM25" s="70" t="s">
        <v>92</v>
      </c>
      <c r="BN25" s="71"/>
      <c r="BO25" s="71"/>
      <c r="BP25" s="71"/>
      <c r="BQ25" s="72"/>
      <c r="BR25" s="52"/>
      <c r="BS25" s="70" t="s">
        <v>92</v>
      </c>
      <c r="BT25" s="71"/>
      <c r="BU25" s="71"/>
      <c r="BV25" s="71"/>
      <c r="BW25" s="72"/>
      <c r="BX25" s="52"/>
      <c r="BY25" s="52"/>
      <c r="BZ25" s="67" t="s">
        <v>5</v>
      </c>
      <c r="CA25" s="52" t="s">
        <v>7</v>
      </c>
      <c r="CB25" s="66"/>
      <c r="CC25" s="52"/>
      <c r="CD25" s="52"/>
      <c r="CE25" s="52"/>
      <c r="CF25" s="52"/>
      <c r="CG25" s="69" t="s">
        <v>36</v>
      </c>
      <c r="CH25" s="68" t="s">
        <v>1</v>
      </c>
      <c r="CI25" s="52"/>
      <c r="CJ25" s="52"/>
      <c r="CK25" s="52"/>
      <c r="CL25" s="52"/>
      <c r="CM25" s="52"/>
      <c r="CN25" s="60" t="s">
        <v>28</v>
      </c>
      <c r="CO25" s="52"/>
      <c r="CP25" s="52" t="s">
        <v>1</v>
      </c>
      <c r="CQ25" s="52"/>
      <c r="CR25" s="52" t="s">
        <v>7</v>
      </c>
      <c r="CS25" s="52" t="s">
        <v>3</v>
      </c>
      <c r="CT25" s="52"/>
      <c r="CU25" s="52" t="s">
        <v>1</v>
      </c>
      <c r="CV25" s="52" t="s">
        <v>31</v>
      </c>
      <c r="CW25" s="52" t="s">
        <v>32</v>
      </c>
      <c r="CX25" s="52"/>
      <c r="CY25" s="52"/>
      <c r="CZ25" s="52"/>
      <c r="DA25" s="52"/>
      <c r="DB25" s="52"/>
      <c r="DC25" s="19">
        <f>COUNTIF(E25:DB25,"МАТ")</f>
        <v>1</v>
      </c>
      <c r="DD25" s="19">
        <f>COUNTIF(F25:DC25,"РУС")</f>
        <v>6</v>
      </c>
      <c r="DE25" s="19">
        <f>COUNTIF(G25:DD25,"АЛГ")</f>
        <v>4</v>
      </c>
      <c r="DF25" s="19">
        <f>COUNTIF(H25:DE25,"ГЕМ")</f>
        <v>3</v>
      </c>
      <c r="DG25" s="19">
        <f>COUNTIF(I25:DF25,"ОКР")</f>
        <v>0</v>
      </c>
      <c r="DH25" s="19">
        <f>COUNTIF(J25:DG25,"БИО")</f>
        <v>3</v>
      </c>
      <c r="DI25" s="19">
        <f>COUNTIF(J25:DH25,"ГЕО")</f>
        <v>2</v>
      </c>
      <c r="DJ25" s="19">
        <f>COUNTIF(L25:DI25,"ИНФ")</f>
        <v>0</v>
      </c>
      <c r="DK25" s="19">
        <f>COUNTIF(M25:DJ25,"ИСТ")</f>
        <v>0</v>
      </c>
      <c r="DL25" s="19">
        <f>COUNTIF(N25:DK25,"ОБЩ")</f>
        <v>0</v>
      </c>
      <c r="DM25" s="19">
        <f>COUNTIF(O25:DL25,"ФИЗ")</f>
        <v>2</v>
      </c>
      <c r="DN25" s="19">
        <f>COUNTIF(O25:DM25,"ХИМ")</f>
        <v>0</v>
      </c>
      <c r="DO25" s="19">
        <f>COUNTIF(O25:DN25,"АНГ")</f>
        <v>5</v>
      </c>
      <c r="DP25" s="19">
        <f>COUNTIF(R25:DO25,"НЕМ")</f>
        <v>0</v>
      </c>
      <c r="DQ25" s="19">
        <f>COUNTIF(S25:DP25,"ФРА")</f>
        <v>0</v>
      </c>
      <c r="DR25" s="19">
        <f>COUNTIF(T25:DQ25,"ЛИТ")</f>
        <v>3</v>
      </c>
      <c r="DS25" s="19">
        <f>COUNTIF(U25:DR25,"ОБЖ")</f>
        <v>0</v>
      </c>
      <c r="DT25" s="19">
        <v>1</v>
      </c>
      <c r="DU25" s="19">
        <v>1</v>
      </c>
      <c r="DV25" s="19">
        <f>COUNTIF(Z25:DU25,"ТЕХ")</f>
        <v>0</v>
      </c>
      <c r="DW25" s="19">
        <f>COUNTIF(AA25:DV25,"АСТ")</f>
        <v>0</v>
      </c>
      <c r="DX25" s="19">
        <f>COUNTIF(AB25:DW25,"КУБ")</f>
        <v>0</v>
      </c>
    </row>
    <row r="26" spans="1:129" ht="16.25" customHeight="1" x14ac:dyDescent="0.3">
      <c r="A26" s="4" t="s">
        <v>9</v>
      </c>
      <c r="B26" s="14" t="s">
        <v>10</v>
      </c>
      <c r="D26" s="26" t="s">
        <v>69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 t="s">
        <v>40</v>
      </c>
      <c r="Q26" s="52"/>
      <c r="R26" s="52" t="s">
        <v>31</v>
      </c>
      <c r="S26" s="59" t="s">
        <v>7</v>
      </c>
      <c r="T26" s="52"/>
      <c r="U26" s="52" t="s">
        <v>32</v>
      </c>
      <c r="V26" s="52"/>
      <c r="W26" s="52"/>
      <c r="X26" s="52"/>
      <c r="Y26" s="52"/>
      <c r="Z26" s="52" t="s">
        <v>3</v>
      </c>
      <c r="AA26" s="56"/>
      <c r="AB26" s="52" t="s">
        <v>1</v>
      </c>
      <c r="AC26" s="52"/>
      <c r="AD26" s="52"/>
      <c r="AE26" s="52"/>
      <c r="AF26" s="52"/>
      <c r="AG26" s="52"/>
      <c r="AH26" s="52"/>
      <c r="AI26" s="52"/>
      <c r="AJ26" s="52"/>
      <c r="AK26" s="52" t="s">
        <v>36</v>
      </c>
      <c r="AL26" s="52" t="s">
        <v>31</v>
      </c>
      <c r="AM26" s="52"/>
      <c r="AN26" s="52" t="s">
        <v>28</v>
      </c>
      <c r="AO26" s="52"/>
      <c r="AP26" s="52"/>
      <c r="AQ26" s="59" t="s">
        <v>7</v>
      </c>
      <c r="AR26" s="52"/>
      <c r="AS26" s="52" t="s">
        <v>32</v>
      </c>
      <c r="AT26" s="52" t="s">
        <v>40</v>
      </c>
      <c r="AU26" s="52"/>
      <c r="AV26" s="52"/>
      <c r="AW26" s="52" t="s">
        <v>3</v>
      </c>
      <c r="AX26" s="52"/>
      <c r="AY26" s="52"/>
      <c r="AZ26" s="52" t="s">
        <v>1</v>
      </c>
      <c r="BA26" s="52"/>
      <c r="BB26" s="52" t="s">
        <v>7</v>
      </c>
      <c r="BC26" s="52"/>
      <c r="BD26" s="52"/>
      <c r="BE26" s="52"/>
      <c r="BF26" s="52"/>
      <c r="BG26" s="52"/>
      <c r="BH26" s="52"/>
      <c r="BI26" s="64" t="s">
        <v>31</v>
      </c>
      <c r="BJ26" s="64" t="s">
        <v>40</v>
      </c>
      <c r="BK26" s="66"/>
      <c r="BL26" s="59"/>
      <c r="BM26" s="70" t="s">
        <v>92</v>
      </c>
      <c r="BN26" s="71"/>
      <c r="BO26" s="71"/>
      <c r="BP26" s="71"/>
      <c r="BQ26" s="72"/>
      <c r="BR26" s="52"/>
      <c r="BS26" s="70" t="s">
        <v>92</v>
      </c>
      <c r="BT26" s="71"/>
      <c r="BU26" s="71"/>
      <c r="BV26" s="71"/>
      <c r="BW26" s="72"/>
      <c r="BX26" s="52"/>
      <c r="BY26" s="52"/>
      <c r="BZ26" s="67" t="s">
        <v>5</v>
      </c>
      <c r="CA26" s="52" t="s">
        <v>7</v>
      </c>
      <c r="CB26" s="66"/>
      <c r="CC26" s="52"/>
      <c r="CD26" s="52"/>
      <c r="CE26" s="52"/>
      <c r="CF26" s="52"/>
      <c r="CG26" s="69" t="s">
        <v>36</v>
      </c>
      <c r="CH26" s="68" t="s">
        <v>1</v>
      </c>
      <c r="CI26" s="52"/>
      <c r="CJ26" s="52"/>
      <c r="CK26" s="52"/>
      <c r="CL26" s="52"/>
      <c r="CM26" s="52"/>
      <c r="CN26" s="60" t="s">
        <v>28</v>
      </c>
      <c r="CO26" s="52"/>
      <c r="CP26" s="52" t="s">
        <v>1</v>
      </c>
      <c r="CQ26" s="52"/>
      <c r="CR26" s="52" t="s">
        <v>7</v>
      </c>
      <c r="CS26" s="52" t="s">
        <v>3</v>
      </c>
      <c r="CT26" s="52"/>
      <c r="CU26" s="52" t="s">
        <v>1</v>
      </c>
      <c r="CV26" s="52" t="s">
        <v>31</v>
      </c>
      <c r="CW26" s="52" t="s">
        <v>32</v>
      </c>
      <c r="CX26" s="52"/>
      <c r="CY26" s="52"/>
      <c r="CZ26" s="52"/>
      <c r="DA26" s="52"/>
      <c r="DB26" s="52"/>
      <c r="DC26" s="19">
        <f>COUNTIF(E26:DB26,"МАТ")</f>
        <v>1</v>
      </c>
      <c r="DD26" s="19">
        <f>COUNTIF(F26:DC26,"РУС")</f>
        <v>5</v>
      </c>
      <c r="DE26" s="19">
        <f>COUNTIF(G26:DD26,"АЛГ")</f>
        <v>4</v>
      </c>
      <c r="DF26" s="19">
        <f>COUNTIF(H26:DE26,"ГЕМ")</f>
        <v>3</v>
      </c>
      <c r="DG26" s="19">
        <f>COUNTIF(I26:DF26,"ОКР")</f>
        <v>0</v>
      </c>
      <c r="DH26" s="19">
        <f>COUNTIF(J26:DG26,"БИО")</f>
        <v>3</v>
      </c>
      <c r="DI26" s="19">
        <f>COUNTIF(K26:DH26,"ГЕО")</f>
        <v>2</v>
      </c>
      <c r="DJ26" s="19">
        <f>COUNTIF(L26:DI26,"ИНФ")</f>
        <v>0</v>
      </c>
      <c r="DK26" s="19">
        <f>COUNTIF(M26:DJ26,"ИСТ")</f>
        <v>0</v>
      </c>
      <c r="DL26" s="19">
        <f>COUNTIF(N26:DK26,"ОБЩ")</f>
        <v>0</v>
      </c>
      <c r="DM26" s="19">
        <f>COUNTIF(O26:DL26,"ФИЗ")</f>
        <v>2</v>
      </c>
      <c r="DN26" s="19">
        <f>COUNTIF(P26:DM26,"ХИМ")</f>
        <v>0</v>
      </c>
      <c r="DO26" s="19">
        <f>COUNTIF(Q26:DN26,"АНГ")</f>
        <v>5</v>
      </c>
      <c r="DP26" s="19">
        <f>COUNTIF(R26:DO26,"НЕМ")</f>
        <v>0</v>
      </c>
      <c r="DQ26" s="19">
        <f>COUNTIF(S26:DP26,"ФРА")</f>
        <v>0</v>
      </c>
      <c r="DR26" s="19">
        <f>COUNTIF(T26:DQ26,"ЛИТ")</f>
        <v>3</v>
      </c>
      <c r="DS26" s="19">
        <f>COUNTIF(U26:DR26,"ОБЖ")</f>
        <v>0</v>
      </c>
      <c r="DT26" s="19">
        <v>1</v>
      </c>
      <c r="DU26" s="19">
        <v>1</v>
      </c>
      <c r="DV26" s="19">
        <f>COUNTIF(Z26:DU26,"ТЕХ")</f>
        <v>0</v>
      </c>
      <c r="DW26" s="19">
        <f>COUNTIF(AA26:DV26,"АСТ")</f>
        <v>0</v>
      </c>
      <c r="DX26" s="19">
        <f>COUNTIF(AB26:DW26,"КУБ")</f>
        <v>0</v>
      </c>
    </row>
    <row r="27" spans="1:129" ht="16.25" customHeight="1" x14ac:dyDescent="0.3">
      <c r="A27" s="4" t="s">
        <v>0</v>
      </c>
      <c r="B27" s="14" t="s">
        <v>1</v>
      </c>
      <c r="D27" s="26" t="s">
        <v>70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 t="s">
        <v>40</v>
      </c>
      <c r="Q27" s="52"/>
      <c r="R27" s="52" t="s">
        <v>31</v>
      </c>
      <c r="S27" s="59" t="s">
        <v>7</v>
      </c>
      <c r="T27" s="52"/>
      <c r="U27" s="52" t="s">
        <v>32</v>
      </c>
      <c r="V27" s="52"/>
      <c r="W27" s="52"/>
      <c r="X27" s="52"/>
      <c r="Y27" s="52"/>
      <c r="Z27" s="52" t="s">
        <v>3</v>
      </c>
      <c r="AA27" s="56"/>
      <c r="AB27" s="52" t="s">
        <v>1</v>
      </c>
      <c r="AC27" s="52"/>
      <c r="AD27" s="52"/>
      <c r="AE27" s="52"/>
      <c r="AF27" s="52"/>
      <c r="AG27" s="52"/>
      <c r="AH27" s="52"/>
      <c r="AI27" s="52"/>
      <c r="AJ27" s="52"/>
      <c r="AK27" s="52" t="s">
        <v>36</v>
      </c>
      <c r="AL27" s="52" t="s">
        <v>31</v>
      </c>
      <c r="AM27" s="52"/>
      <c r="AN27" s="52" t="s">
        <v>28</v>
      </c>
      <c r="AO27" s="52"/>
      <c r="AP27" s="52"/>
      <c r="AQ27" s="59" t="s">
        <v>7</v>
      </c>
      <c r="AR27" s="52"/>
      <c r="AS27" s="52" t="s">
        <v>32</v>
      </c>
      <c r="AT27" s="52" t="s">
        <v>40</v>
      </c>
      <c r="AU27" s="52"/>
      <c r="AV27" s="52"/>
      <c r="AW27" s="52" t="s">
        <v>3</v>
      </c>
      <c r="AX27" s="52"/>
      <c r="AY27" s="52"/>
      <c r="AZ27" s="52" t="s">
        <v>1</v>
      </c>
      <c r="BA27" s="52"/>
      <c r="BB27" s="52" t="s">
        <v>7</v>
      </c>
      <c r="BC27" s="52"/>
      <c r="BD27" s="52"/>
      <c r="BE27" s="52"/>
      <c r="BF27" s="52"/>
      <c r="BG27" s="52"/>
      <c r="BH27" s="52"/>
      <c r="BI27" s="64" t="s">
        <v>31</v>
      </c>
      <c r="BJ27" s="64" t="s">
        <v>40</v>
      </c>
      <c r="BK27" s="52"/>
      <c r="BL27" s="66"/>
      <c r="BM27" s="70" t="s">
        <v>92</v>
      </c>
      <c r="BN27" s="71"/>
      <c r="BO27" s="71"/>
      <c r="BP27" s="71"/>
      <c r="BQ27" s="72"/>
      <c r="BR27" s="52"/>
      <c r="BS27" s="70" t="s">
        <v>92</v>
      </c>
      <c r="BT27" s="71"/>
      <c r="BU27" s="71"/>
      <c r="BV27" s="71"/>
      <c r="BW27" s="72"/>
      <c r="BX27" s="52"/>
      <c r="BY27" s="52"/>
      <c r="BZ27" s="67" t="s">
        <v>5</v>
      </c>
      <c r="CA27" s="52" t="s">
        <v>7</v>
      </c>
      <c r="CB27" s="66"/>
      <c r="CC27" s="52"/>
      <c r="CD27" s="52"/>
      <c r="CE27" s="52"/>
      <c r="CF27" s="52"/>
      <c r="CG27" s="69" t="s">
        <v>36</v>
      </c>
      <c r="CH27" s="68" t="s">
        <v>1</v>
      </c>
      <c r="CI27" s="52"/>
      <c r="CJ27" s="52"/>
      <c r="CK27" s="52"/>
      <c r="CL27" s="52"/>
      <c r="CM27" s="52"/>
      <c r="CN27" s="60" t="s">
        <v>28</v>
      </c>
      <c r="CO27" s="52"/>
      <c r="CP27" s="52" t="s">
        <v>1</v>
      </c>
      <c r="CQ27" s="52"/>
      <c r="CR27" s="52" t="s">
        <v>7</v>
      </c>
      <c r="CS27" s="52" t="s">
        <v>3</v>
      </c>
      <c r="CT27" s="52"/>
      <c r="CU27" s="52" t="s">
        <v>1</v>
      </c>
      <c r="CV27" s="52" t="s">
        <v>31</v>
      </c>
      <c r="CW27" s="52" t="s">
        <v>32</v>
      </c>
      <c r="CX27" s="52"/>
      <c r="CY27" s="52"/>
      <c r="CZ27" s="52"/>
      <c r="DA27" s="52"/>
      <c r="DB27" s="52"/>
      <c r="DC27" s="19">
        <f>COUNTIF(E27:DB27,"МАТ")</f>
        <v>1</v>
      </c>
      <c r="DD27" s="19">
        <f>COUNTIF(F27:DC27,"РУС")</f>
        <v>5</v>
      </c>
      <c r="DE27" s="19">
        <f>COUNTIF(G27:DD27,"АЛГ")</f>
        <v>4</v>
      </c>
      <c r="DF27" s="19">
        <f>COUNTIF(H27:DE27,"ГЕМ")</f>
        <v>3</v>
      </c>
      <c r="DG27" s="19">
        <f>COUNTIF(I27:DF27,"ОКР")</f>
        <v>0</v>
      </c>
      <c r="DH27" s="19">
        <f>COUNTIF(J27:DG27,"БИО")</f>
        <v>3</v>
      </c>
      <c r="DI27" s="19">
        <f>COUNTIF(K27:DH27,"ГЕО")</f>
        <v>2</v>
      </c>
      <c r="DJ27" s="19">
        <f>COUNTIF(L27:DI27,"ИНФ")</f>
        <v>0</v>
      </c>
      <c r="DK27" s="19">
        <f>COUNTIF(M27:DJ27,"ИСТ")</f>
        <v>0</v>
      </c>
      <c r="DL27" s="19">
        <f>COUNTIF(N27:DK27,"ОБЩ")</f>
        <v>0</v>
      </c>
      <c r="DM27" s="19">
        <f>COUNTIF(O27:DL27,"ФИЗ")</f>
        <v>2</v>
      </c>
      <c r="DN27" s="19">
        <f>COUNTIF(P27:DM27,"ХИМ")</f>
        <v>0</v>
      </c>
      <c r="DO27" s="19">
        <f>COUNTIF(Q27:DN27,"АНГ")</f>
        <v>5</v>
      </c>
      <c r="DP27" s="19">
        <f>COUNTIF(R27:DO27,"НЕМ")</f>
        <v>0</v>
      </c>
      <c r="DQ27" s="19">
        <f>COUNTIF(S27:DP27,"ФРА")</f>
        <v>0</v>
      </c>
      <c r="DR27" s="19">
        <f>COUNTIF(T27:DQ27,"ЛИТ")</f>
        <v>3</v>
      </c>
      <c r="DS27" s="19">
        <f>COUNTIF(U27:DR27,"ОБЖ")</f>
        <v>0</v>
      </c>
      <c r="DT27" s="19">
        <v>1</v>
      </c>
      <c r="DU27" s="19">
        <v>1</v>
      </c>
      <c r="DV27" s="19">
        <f>COUNTIF(Z27:DU27,"ТЕХ")</f>
        <v>0</v>
      </c>
      <c r="DW27" s="19">
        <f>COUNTIF(AA27:DV27,"АСТ")</f>
        <v>0</v>
      </c>
      <c r="DX27" s="19">
        <f>COUNTIF(AB27:DW27,"КУБ")</f>
        <v>0</v>
      </c>
    </row>
    <row r="28" spans="1:129" ht="16.25" customHeight="1" x14ac:dyDescent="0.3">
      <c r="A28" s="4" t="s">
        <v>47</v>
      </c>
      <c r="B28" s="14" t="s">
        <v>48</v>
      </c>
      <c r="D28" s="26" t="s">
        <v>71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 t="s">
        <v>40</v>
      </c>
      <c r="Q28" s="52"/>
      <c r="R28" s="52" t="s">
        <v>31</v>
      </c>
      <c r="S28" s="59" t="s">
        <v>7</v>
      </c>
      <c r="T28" s="52"/>
      <c r="U28" s="52" t="s">
        <v>32</v>
      </c>
      <c r="V28" s="52"/>
      <c r="W28" s="52"/>
      <c r="X28" s="52"/>
      <c r="Y28" s="52"/>
      <c r="Z28" s="52" t="s">
        <v>3</v>
      </c>
      <c r="AA28" s="56"/>
      <c r="AB28" s="52" t="s">
        <v>1</v>
      </c>
      <c r="AC28" s="52"/>
      <c r="AD28" s="52"/>
      <c r="AE28" s="52"/>
      <c r="AF28" s="52"/>
      <c r="AG28" s="52"/>
      <c r="AH28" s="52"/>
      <c r="AI28" s="52"/>
      <c r="AJ28" s="52"/>
      <c r="AK28" s="52" t="s">
        <v>36</v>
      </c>
      <c r="AL28" s="52" t="s">
        <v>31</v>
      </c>
      <c r="AM28" s="52"/>
      <c r="AN28" s="52" t="s">
        <v>28</v>
      </c>
      <c r="AO28" s="52"/>
      <c r="AP28" s="52"/>
      <c r="AQ28" s="59" t="s">
        <v>7</v>
      </c>
      <c r="AR28" s="52"/>
      <c r="AS28" s="52" t="s">
        <v>32</v>
      </c>
      <c r="AT28" s="52" t="s">
        <v>40</v>
      </c>
      <c r="AU28" s="52"/>
      <c r="AV28" s="52"/>
      <c r="AW28" s="52" t="s">
        <v>3</v>
      </c>
      <c r="AX28" s="52"/>
      <c r="AY28" s="52"/>
      <c r="AZ28" s="52" t="s">
        <v>1</v>
      </c>
      <c r="BA28" s="52"/>
      <c r="BB28" s="52" t="s">
        <v>7</v>
      </c>
      <c r="BC28" s="52"/>
      <c r="BD28" s="52"/>
      <c r="BE28" s="52"/>
      <c r="BF28" s="52"/>
      <c r="BG28" s="52"/>
      <c r="BH28" s="52"/>
      <c r="BI28" s="64" t="s">
        <v>31</v>
      </c>
      <c r="BJ28" s="64" t="s">
        <v>40</v>
      </c>
      <c r="BK28" s="52"/>
      <c r="BL28" s="66"/>
      <c r="BM28" s="70" t="s">
        <v>92</v>
      </c>
      <c r="BN28" s="71"/>
      <c r="BO28" s="71"/>
      <c r="BP28" s="71"/>
      <c r="BQ28" s="72"/>
      <c r="BR28" s="52"/>
      <c r="BS28" s="70" t="s">
        <v>92</v>
      </c>
      <c r="BT28" s="71"/>
      <c r="BU28" s="71"/>
      <c r="BV28" s="71"/>
      <c r="BW28" s="72"/>
      <c r="BX28" s="52"/>
      <c r="BY28" s="52"/>
      <c r="BZ28" s="67" t="s">
        <v>5</v>
      </c>
      <c r="CA28" s="52" t="s">
        <v>7</v>
      </c>
      <c r="CB28" s="66"/>
      <c r="CC28" s="52"/>
      <c r="CD28" s="52"/>
      <c r="CE28" s="52"/>
      <c r="CF28" s="52"/>
      <c r="CG28" s="69" t="s">
        <v>36</v>
      </c>
      <c r="CH28" s="68" t="s">
        <v>1</v>
      </c>
      <c r="CI28" s="52"/>
      <c r="CJ28" s="52"/>
      <c r="CK28" s="52"/>
      <c r="CL28" s="52"/>
      <c r="CM28" s="52"/>
      <c r="CN28" s="60" t="s">
        <v>28</v>
      </c>
      <c r="CO28" s="52"/>
      <c r="CP28" s="52" t="s">
        <v>1</v>
      </c>
      <c r="CQ28" s="52"/>
      <c r="CR28" s="52" t="s">
        <v>7</v>
      </c>
      <c r="CS28" s="52" t="s">
        <v>3</v>
      </c>
      <c r="CT28" s="52"/>
      <c r="CU28" s="52" t="s">
        <v>1</v>
      </c>
      <c r="CV28" s="52" t="s">
        <v>31</v>
      </c>
      <c r="CW28" s="52" t="s">
        <v>32</v>
      </c>
      <c r="CX28" s="52"/>
      <c r="CY28" s="52"/>
      <c r="CZ28" s="52"/>
      <c r="DA28" s="52"/>
      <c r="DB28" s="52"/>
      <c r="DC28" s="19">
        <f>COUNTIF(E28:DB28,"МАТ")</f>
        <v>1</v>
      </c>
      <c r="DD28" s="19">
        <f>COUNTIF(F28:DC28,"РУС")</f>
        <v>5</v>
      </c>
      <c r="DE28" s="19">
        <f>COUNTIF(G28:DD28,"АЛГ")</f>
        <v>4</v>
      </c>
      <c r="DF28" s="19">
        <f>COUNTIF(H28:DE28,"ГЕМ")</f>
        <v>3</v>
      </c>
      <c r="DG28" s="19">
        <f>COUNTIF(I28:DF28,"ОКР")</f>
        <v>0</v>
      </c>
      <c r="DH28" s="19">
        <f>COUNTIF(J28:DG28,"БИО")</f>
        <v>3</v>
      </c>
      <c r="DI28" s="19">
        <f>COUNTIF(K28:DH28,"ГЕО")</f>
        <v>2</v>
      </c>
      <c r="DJ28" s="19">
        <f>COUNTIF(L28:DI28,"ИНФ")</f>
        <v>0</v>
      </c>
      <c r="DK28" s="19">
        <f>COUNTIF(M28:DJ28,"ИСТ")</f>
        <v>0</v>
      </c>
      <c r="DL28" s="19">
        <f>COUNTIF(N28:DK28,"ОБЩ")</f>
        <v>0</v>
      </c>
      <c r="DM28" s="19">
        <f>COUNTIF(O28:DL28,"ФИЗ")</f>
        <v>2</v>
      </c>
      <c r="DN28" s="19">
        <f>COUNTIF(P28:DM28,"ХИМ")</f>
        <v>0</v>
      </c>
      <c r="DO28" s="19">
        <f>COUNTIF(Q28:DN28,"АНГ")</f>
        <v>5</v>
      </c>
      <c r="DP28" s="19">
        <f>COUNTIF(R28:DO28,"НЕМ")</f>
        <v>0</v>
      </c>
      <c r="DQ28" s="19">
        <f>COUNTIF(S28:DP28,"ФРА")</f>
        <v>0</v>
      </c>
      <c r="DR28" s="19">
        <f>COUNTIF(T28:DQ28,"ЛИТ")</f>
        <v>3</v>
      </c>
      <c r="DS28" s="19">
        <f>COUNTIF(U28:DR28,"ОБЖ")</f>
        <v>0</v>
      </c>
      <c r="DT28" s="19">
        <v>1</v>
      </c>
      <c r="DU28" s="19">
        <v>1</v>
      </c>
      <c r="DV28" s="19">
        <f>COUNTIF(Z28:DU28,"ТЕХ")</f>
        <v>0</v>
      </c>
      <c r="DW28" s="19">
        <f>COUNTIF(AA28:DV28,"АСТ")</f>
        <v>0</v>
      </c>
      <c r="DX28" s="19">
        <f>COUNTIF(AB28:DW28,"КУБ")</f>
        <v>0</v>
      </c>
    </row>
    <row r="29" spans="1:129" ht="16.25" customHeight="1" x14ac:dyDescent="0.3">
      <c r="A29" s="4" t="s">
        <v>35</v>
      </c>
      <c r="B29" s="14" t="s">
        <v>36</v>
      </c>
      <c r="D29" s="26" t="s">
        <v>72</v>
      </c>
      <c r="E29" s="52"/>
      <c r="F29" s="52"/>
      <c r="G29" s="52"/>
      <c r="H29" s="52"/>
      <c r="I29" s="52"/>
      <c r="J29" s="52"/>
      <c r="K29" s="52" t="s">
        <v>38</v>
      </c>
      <c r="L29" s="52"/>
      <c r="M29" s="52"/>
      <c r="N29" s="52"/>
      <c r="O29" s="52"/>
      <c r="P29" s="52"/>
      <c r="Q29" s="52" t="s">
        <v>7</v>
      </c>
      <c r="R29" s="52" t="s">
        <v>28</v>
      </c>
      <c r="S29" s="52"/>
      <c r="T29" s="52" t="s">
        <v>31</v>
      </c>
      <c r="U29" s="52"/>
      <c r="V29" s="52" t="s">
        <v>1</v>
      </c>
      <c r="W29" s="52"/>
      <c r="X29" s="52"/>
      <c r="Y29" s="52"/>
      <c r="Z29" s="52"/>
      <c r="AA29" s="56"/>
      <c r="AB29" s="52"/>
      <c r="AC29" s="52"/>
      <c r="AD29" s="52"/>
      <c r="AE29" s="52" t="s">
        <v>36</v>
      </c>
      <c r="AF29" s="52"/>
      <c r="AG29" s="52" t="s">
        <v>31</v>
      </c>
      <c r="AH29" s="52"/>
      <c r="AI29" s="52"/>
      <c r="AJ29" s="52"/>
      <c r="AK29" s="52"/>
      <c r="AL29" s="52" t="s">
        <v>7</v>
      </c>
      <c r="AM29" s="52" t="s">
        <v>32</v>
      </c>
      <c r="AN29" s="52"/>
      <c r="AO29" s="52" t="s">
        <v>3</v>
      </c>
      <c r="AP29" s="59"/>
      <c r="AQ29" s="52"/>
      <c r="AR29" s="52"/>
      <c r="AS29" s="52" t="s">
        <v>40</v>
      </c>
      <c r="AT29" s="52"/>
      <c r="AU29" s="52"/>
      <c r="AV29" s="52" t="s">
        <v>1</v>
      </c>
      <c r="AW29" s="52"/>
      <c r="AX29" s="52"/>
      <c r="AY29" s="52"/>
      <c r="AZ29" s="52" t="s">
        <v>3</v>
      </c>
      <c r="BA29" s="52"/>
      <c r="BB29" s="52"/>
      <c r="BC29" s="52"/>
      <c r="BD29" s="52"/>
      <c r="BE29" s="52" t="s">
        <v>7</v>
      </c>
      <c r="BF29" s="52"/>
      <c r="BG29" s="52"/>
      <c r="BH29" s="52"/>
      <c r="BI29" s="64"/>
      <c r="BJ29" s="64" t="s">
        <v>31</v>
      </c>
      <c r="BK29" s="52"/>
      <c r="BL29" s="66"/>
      <c r="BM29" s="52"/>
      <c r="BN29" s="67"/>
      <c r="BO29" s="52"/>
      <c r="BP29" s="52"/>
      <c r="BQ29" s="52" t="s">
        <v>1</v>
      </c>
      <c r="BR29" s="74"/>
      <c r="BS29" s="70" t="s">
        <v>92</v>
      </c>
      <c r="BT29" s="71"/>
      <c r="BU29" s="71"/>
      <c r="BV29" s="71"/>
      <c r="BW29" s="72"/>
      <c r="BX29" s="52"/>
      <c r="BY29" s="70" t="s">
        <v>92</v>
      </c>
      <c r="BZ29" s="71"/>
      <c r="CA29" s="71"/>
      <c r="CB29" s="71"/>
      <c r="CC29" s="72"/>
      <c r="CD29" s="52"/>
      <c r="CE29" s="52" t="s">
        <v>7</v>
      </c>
      <c r="CF29" s="67" t="s">
        <v>1</v>
      </c>
      <c r="CG29" s="52"/>
      <c r="CH29" s="52" t="s">
        <v>36</v>
      </c>
      <c r="CI29" s="67" t="s">
        <v>5</v>
      </c>
      <c r="CJ29" s="52" t="s">
        <v>3</v>
      </c>
      <c r="CK29" s="52"/>
      <c r="CL29" s="65"/>
      <c r="CM29" s="52" t="s">
        <v>28</v>
      </c>
      <c r="CN29" s="52"/>
      <c r="CO29" s="52"/>
      <c r="CP29" s="52" t="s">
        <v>40</v>
      </c>
      <c r="CQ29" s="52" t="s">
        <v>38</v>
      </c>
      <c r="CR29" s="52" t="s">
        <v>7</v>
      </c>
      <c r="CS29" s="52"/>
      <c r="CT29" s="52" t="s">
        <v>1</v>
      </c>
      <c r="CU29" s="52"/>
      <c r="CV29" s="52" t="s">
        <v>31</v>
      </c>
      <c r="CW29" s="52" t="s">
        <v>32</v>
      </c>
      <c r="CX29" s="52"/>
      <c r="CY29" s="52"/>
      <c r="CZ29" s="52"/>
      <c r="DA29" s="52"/>
      <c r="DB29" s="52"/>
      <c r="DC29" s="19">
        <f>COUNTIF(E29:DB29,"МАТ")</f>
        <v>1</v>
      </c>
      <c r="DD29" s="19">
        <f>COUNTIF(F29:DC29,"РУС")</f>
        <v>5</v>
      </c>
      <c r="DE29" s="19">
        <f>COUNTIF(G29:DD29,"АЛГ")</f>
        <v>4</v>
      </c>
      <c r="DF29" s="19">
        <f>COUNTIF(H29:DE29,"ГЕМ")</f>
        <v>2</v>
      </c>
      <c r="DG29" s="19">
        <f>COUNTIF(I29:DF29,"ОКР")</f>
        <v>0</v>
      </c>
      <c r="DH29" s="19">
        <f>COUNTIF(J29:DG29,"БИО")</f>
        <v>2</v>
      </c>
      <c r="DI29" s="19">
        <f>COUNTIF(K29:DH29,"ГЕО")</f>
        <v>2</v>
      </c>
      <c r="DJ29" s="19">
        <f>COUNTIF(L29:DI29,"ИНФ")</f>
        <v>0</v>
      </c>
      <c r="DK29" s="19">
        <f>COUNTIF(M29:DJ29,"ИСТ")</f>
        <v>0</v>
      </c>
      <c r="DL29" s="19">
        <f>COUNTIF(N29:DK29,"ОБЩ")</f>
        <v>0</v>
      </c>
      <c r="DM29" s="19">
        <f>COUNTIF(O29:DL29,"ФИЗ")</f>
        <v>2</v>
      </c>
      <c r="DN29" s="19">
        <f>COUNTIF(P29:DM29,"ХИМ")</f>
        <v>1</v>
      </c>
      <c r="DO29" s="19">
        <f>COUNTIF(Q29:DN29,"АНГ")</f>
        <v>5</v>
      </c>
      <c r="DP29" s="19">
        <f>COUNTIF(R29:DO29,"НЕМ")</f>
        <v>0</v>
      </c>
      <c r="DQ29" s="19">
        <f>COUNTIF(S29:DP29,"ФРА")</f>
        <v>0</v>
      </c>
      <c r="DR29" s="19">
        <f>COUNTIF(T29:DQ29,"ЛИТ")</f>
        <v>3</v>
      </c>
      <c r="DS29" s="19">
        <f>COUNTIF(U29:DR29,"ОБЖ")</f>
        <v>0</v>
      </c>
      <c r="DT29" s="19">
        <v>1</v>
      </c>
      <c r="DU29" s="19">
        <f>COUNTIF(Y29:DT29,"МУЗ")</f>
        <v>0</v>
      </c>
      <c r="DV29" s="19">
        <v>1</v>
      </c>
      <c r="DW29" s="19">
        <f>COUNTIF(AA29:DV29,"АСТ")</f>
        <v>0</v>
      </c>
      <c r="DX29" s="19">
        <f>COUNTIF(AB29:DW29,"КУБ")</f>
        <v>0</v>
      </c>
      <c r="DY29">
        <f>SUM(DC29:DX29)</f>
        <v>29</v>
      </c>
    </row>
    <row r="30" spans="1:129" ht="16.25" customHeight="1" x14ac:dyDescent="0.3">
      <c r="A30" s="4" t="s">
        <v>16</v>
      </c>
      <c r="B30" s="14" t="s">
        <v>17</v>
      </c>
      <c r="D30" s="26" t="s">
        <v>73</v>
      </c>
      <c r="E30" s="52"/>
      <c r="F30" s="52"/>
      <c r="G30" s="52"/>
      <c r="H30" s="52"/>
      <c r="I30" s="52"/>
      <c r="J30" s="52"/>
      <c r="K30" s="52"/>
      <c r="L30" s="52" t="s">
        <v>38</v>
      </c>
      <c r="M30" s="52"/>
      <c r="N30" s="52"/>
      <c r="O30" s="52"/>
      <c r="P30" s="52"/>
      <c r="Q30" s="52" t="s">
        <v>7</v>
      </c>
      <c r="R30" s="52" t="s">
        <v>28</v>
      </c>
      <c r="S30" s="52"/>
      <c r="T30" s="52" t="s">
        <v>31</v>
      </c>
      <c r="U30" s="52"/>
      <c r="V30" s="52" t="s">
        <v>1</v>
      </c>
      <c r="W30" s="52"/>
      <c r="X30" s="52"/>
      <c r="Y30" s="52"/>
      <c r="Z30" s="52"/>
      <c r="AA30" s="56"/>
      <c r="AB30" s="52"/>
      <c r="AC30" s="52"/>
      <c r="AD30" s="52"/>
      <c r="AE30" s="52" t="s">
        <v>36</v>
      </c>
      <c r="AF30" s="52"/>
      <c r="AG30" s="52" t="s">
        <v>31</v>
      </c>
      <c r="AH30" s="52"/>
      <c r="AI30" s="52"/>
      <c r="AJ30" s="52"/>
      <c r="AK30" s="52"/>
      <c r="AL30" s="52" t="s">
        <v>7</v>
      </c>
      <c r="AM30" s="52" t="s">
        <v>32</v>
      </c>
      <c r="AN30" s="52"/>
      <c r="AO30" s="52" t="s">
        <v>3</v>
      </c>
      <c r="AP30" s="59"/>
      <c r="AQ30" s="52"/>
      <c r="AR30" s="52"/>
      <c r="AS30" s="52" t="s">
        <v>40</v>
      </c>
      <c r="AT30" s="52"/>
      <c r="AU30" s="52"/>
      <c r="AV30" s="52" t="s">
        <v>1</v>
      </c>
      <c r="AW30" s="52"/>
      <c r="AX30" s="52" t="s">
        <v>38</v>
      </c>
      <c r="AY30" s="52"/>
      <c r="AZ30" s="52" t="s">
        <v>3</v>
      </c>
      <c r="BA30" s="52"/>
      <c r="BB30" s="52"/>
      <c r="BC30" s="52"/>
      <c r="BD30" s="52"/>
      <c r="BE30" s="52" t="s">
        <v>7</v>
      </c>
      <c r="BF30" s="52"/>
      <c r="BG30" s="52"/>
      <c r="BH30" s="52"/>
      <c r="BI30" s="64"/>
      <c r="BJ30" s="64" t="s">
        <v>31</v>
      </c>
      <c r="BK30" s="52"/>
      <c r="BL30" s="66"/>
      <c r="BM30" s="52"/>
      <c r="BN30" s="67"/>
      <c r="BO30" s="52"/>
      <c r="BP30" s="52"/>
      <c r="BQ30" s="52" t="s">
        <v>1</v>
      </c>
      <c r="BR30" s="74"/>
      <c r="BS30" s="70" t="s">
        <v>92</v>
      </c>
      <c r="BT30" s="71"/>
      <c r="BU30" s="71"/>
      <c r="BV30" s="71"/>
      <c r="BW30" s="72"/>
      <c r="BX30" s="52"/>
      <c r="BY30" s="70" t="s">
        <v>92</v>
      </c>
      <c r="BZ30" s="71"/>
      <c r="CA30" s="71"/>
      <c r="CB30" s="71"/>
      <c r="CC30" s="72"/>
      <c r="CD30" s="52"/>
      <c r="CE30" s="52" t="s">
        <v>7</v>
      </c>
      <c r="CF30" s="67" t="s">
        <v>1</v>
      </c>
      <c r="CG30" s="52"/>
      <c r="CH30" s="52" t="s">
        <v>36</v>
      </c>
      <c r="CI30" s="67" t="s">
        <v>5</v>
      </c>
      <c r="CJ30" s="52" t="s">
        <v>3</v>
      </c>
      <c r="CK30" s="52"/>
      <c r="CL30" s="65"/>
      <c r="CM30" s="52" t="s">
        <v>28</v>
      </c>
      <c r="CN30" s="52"/>
      <c r="CO30" s="52"/>
      <c r="CP30" s="52" t="s">
        <v>40</v>
      </c>
      <c r="CQ30" s="52" t="s">
        <v>38</v>
      </c>
      <c r="CR30" s="52" t="s">
        <v>7</v>
      </c>
      <c r="CS30" s="52"/>
      <c r="CT30" s="52" t="s">
        <v>1</v>
      </c>
      <c r="CU30" s="52"/>
      <c r="CV30" s="52" t="s">
        <v>31</v>
      </c>
      <c r="CW30" s="52" t="s">
        <v>32</v>
      </c>
      <c r="CX30" s="52"/>
      <c r="CY30" s="52"/>
      <c r="CZ30" s="52"/>
      <c r="DA30" s="52"/>
      <c r="DB30" s="52"/>
      <c r="DC30" s="19">
        <f>COUNTIF(E30:DB30,"МАТ")</f>
        <v>1</v>
      </c>
      <c r="DD30" s="19">
        <f>COUNTIF(F30:DC30,"РУС")</f>
        <v>5</v>
      </c>
      <c r="DE30" s="19">
        <f>COUNTIF(G30:DD30,"АЛГ")</f>
        <v>4</v>
      </c>
      <c r="DF30" s="19">
        <f>COUNTIF(H30:DE30,"ГЕМ")</f>
        <v>2</v>
      </c>
      <c r="DG30" s="19">
        <f>COUNTIF(I30:DF30,"ОКР")</f>
        <v>0</v>
      </c>
      <c r="DH30" s="19">
        <f>COUNTIF(J30:DG30,"БИО")</f>
        <v>2</v>
      </c>
      <c r="DI30" s="19">
        <f>COUNTIF(K30:DH30,"ГЕО")</f>
        <v>2</v>
      </c>
      <c r="DJ30" s="19">
        <f>COUNTIF(L30:DI30,"ИНФ")</f>
        <v>0</v>
      </c>
      <c r="DK30" s="19">
        <f>COUNTIF(M30:DJ30,"ИСТ")</f>
        <v>0</v>
      </c>
      <c r="DL30" s="19">
        <f>COUNTIF(N30:DK30,"ОБЩ")</f>
        <v>0</v>
      </c>
      <c r="DM30" s="19">
        <f>COUNTIF(O30:DL30,"ФИЗ")</f>
        <v>2</v>
      </c>
      <c r="DN30" s="19">
        <f>COUNTIF(P30:DM30,"ХИМ")</f>
        <v>2</v>
      </c>
      <c r="DO30" s="19">
        <f>COUNTIF(Q30:DN30,"АНГ")</f>
        <v>5</v>
      </c>
      <c r="DP30" s="19">
        <f>COUNTIF(R30:DO30,"НЕМ")</f>
        <v>0</v>
      </c>
      <c r="DQ30" s="19">
        <f>COUNTIF(S30:DP30,"ФРА")</f>
        <v>0</v>
      </c>
      <c r="DR30" s="19">
        <f>COUNTIF(T30:DQ30,"ЛИТ")</f>
        <v>3</v>
      </c>
      <c r="DS30" s="19">
        <f>COUNTIF(U30:DR30,"ОБЖ")</f>
        <v>0</v>
      </c>
      <c r="DT30" s="19">
        <v>1</v>
      </c>
      <c r="DU30" s="19">
        <f>COUNTIF(Y30:DT30,"МУЗ")</f>
        <v>0</v>
      </c>
      <c r="DV30" s="19">
        <v>1</v>
      </c>
      <c r="DW30" s="19">
        <f>COUNTIF(AA30:DV30,"АСТ")</f>
        <v>0</v>
      </c>
      <c r="DX30" s="19">
        <f>COUNTIF(AB30:DW30,"КУБ")</f>
        <v>0</v>
      </c>
    </row>
    <row r="31" spans="1:129" ht="16.25" customHeight="1" x14ac:dyDescent="0.3">
      <c r="A31" s="4" t="s">
        <v>46</v>
      </c>
      <c r="B31" s="14" t="s">
        <v>45</v>
      </c>
      <c r="D31" s="26" t="s">
        <v>74</v>
      </c>
      <c r="E31" s="52"/>
      <c r="F31" s="52"/>
      <c r="G31" s="52"/>
      <c r="H31" s="52"/>
      <c r="I31" s="52"/>
      <c r="J31" s="52"/>
      <c r="K31" s="52"/>
      <c r="L31" s="52" t="s">
        <v>38</v>
      </c>
      <c r="M31" s="52"/>
      <c r="N31" s="52"/>
      <c r="O31" s="52"/>
      <c r="P31" s="52"/>
      <c r="Q31" s="52" t="s">
        <v>7</v>
      </c>
      <c r="R31" s="52" t="s">
        <v>28</v>
      </c>
      <c r="S31" s="52"/>
      <c r="T31" s="52" t="s">
        <v>31</v>
      </c>
      <c r="U31" s="52"/>
      <c r="V31" s="52" t="s">
        <v>1</v>
      </c>
      <c r="W31" s="52"/>
      <c r="X31" s="52"/>
      <c r="Y31" s="52"/>
      <c r="Z31" s="52"/>
      <c r="AA31" s="56"/>
      <c r="AB31" s="52"/>
      <c r="AC31" s="52"/>
      <c r="AD31" s="52"/>
      <c r="AE31" s="52" t="s">
        <v>36</v>
      </c>
      <c r="AF31" s="52"/>
      <c r="AG31" s="52" t="s">
        <v>31</v>
      </c>
      <c r="AH31" s="52"/>
      <c r="AI31" s="52"/>
      <c r="AJ31" s="52"/>
      <c r="AK31" s="52"/>
      <c r="AL31" s="52" t="s">
        <v>7</v>
      </c>
      <c r="AM31" s="52" t="s">
        <v>32</v>
      </c>
      <c r="AN31" s="52"/>
      <c r="AO31" s="52" t="s">
        <v>3</v>
      </c>
      <c r="AP31" s="59"/>
      <c r="AQ31" s="52"/>
      <c r="AR31" s="52"/>
      <c r="AS31" s="52" t="s">
        <v>40</v>
      </c>
      <c r="AT31" s="52"/>
      <c r="AU31" s="52"/>
      <c r="AV31" s="52" t="s">
        <v>1</v>
      </c>
      <c r="AW31" s="52"/>
      <c r="AX31" s="52"/>
      <c r="AY31" s="52" t="s">
        <v>38</v>
      </c>
      <c r="AZ31" s="52" t="s">
        <v>3</v>
      </c>
      <c r="BA31" s="52"/>
      <c r="BB31" s="52"/>
      <c r="BC31" s="52"/>
      <c r="BD31" s="52"/>
      <c r="BE31" s="52" t="s">
        <v>7</v>
      </c>
      <c r="BF31" s="52"/>
      <c r="BG31" s="52"/>
      <c r="BH31" s="52"/>
      <c r="BI31" s="64"/>
      <c r="BJ31" s="64" t="s">
        <v>31</v>
      </c>
      <c r="BK31" s="52"/>
      <c r="BL31" s="66"/>
      <c r="BM31" s="52"/>
      <c r="BN31" s="67"/>
      <c r="BO31" s="52"/>
      <c r="BP31" s="52"/>
      <c r="BQ31" s="52" t="s">
        <v>1</v>
      </c>
      <c r="BR31" s="74"/>
      <c r="BS31" s="70" t="s">
        <v>92</v>
      </c>
      <c r="BT31" s="71"/>
      <c r="BU31" s="71"/>
      <c r="BV31" s="71"/>
      <c r="BW31" s="72"/>
      <c r="BX31" s="52"/>
      <c r="BY31" s="70" t="s">
        <v>92</v>
      </c>
      <c r="BZ31" s="71"/>
      <c r="CA31" s="71"/>
      <c r="CB31" s="71"/>
      <c r="CC31" s="72"/>
      <c r="CD31" s="52"/>
      <c r="CE31" s="52" t="s">
        <v>7</v>
      </c>
      <c r="CF31" s="67" t="s">
        <v>1</v>
      </c>
      <c r="CG31" s="52"/>
      <c r="CH31" s="52" t="s">
        <v>36</v>
      </c>
      <c r="CI31" s="67" t="s">
        <v>5</v>
      </c>
      <c r="CJ31" s="52" t="s">
        <v>3</v>
      </c>
      <c r="CK31" s="52"/>
      <c r="CL31" s="65"/>
      <c r="CM31" s="52" t="s">
        <v>28</v>
      </c>
      <c r="CN31" s="52"/>
      <c r="CO31" s="52"/>
      <c r="CP31" s="52" t="s">
        <v>40</v>
      </c>
      <c r="CQ31" s="52" t="s">
        <v>38</v>
      </c>
      <c r="CR31" s="52" t="s">
        <v>7</v>
      </c>
      <c r="CS31" s="52"/>
      <c r="CT31" s="52" t="s">
        <v>1</v>
      </c>
      <c r="CU31" s="52"/>
      <c r="CV31" s="52" t="s">
        <v>31</v>
      </c>
      <c r="CW31" s="52" t="s">
        <v>32</v>
      </c>
      <c r="CX31" s="52"/>
      <c r="CY31" s="52"/>
      <c r="CZ31" s="52"/>
      <c r="DA31" s="52"/>
      <c r="DB31" s="52"/>
      <c r="DC31" s="19">
        <f>COUNTIF(E31:DB31,"МАТ")</f>
        <v>1</v>
      </c>
      <c r="DD31" s="19">
        <f>COUNTIF(F31:DC31,"РУС")</f>
        <v>5</v>
      </c>
      <c r="DE31" s="19">
        <f>COUNTIF(G31:DD31,"АЛГ")</f>
        <v>4</v>
      </c>
      <c r="DF31" s="19">
        <f>COUNTIF(H31:DE31,"ГЕМ")</f>
        <v>2</v>
      </c>
      <c r="DG31" s="19">
        <f>COUNTIF(I31:DF31,"ОКР")</f>
        <v>0</v>
      </c>
      <c r="DH31" s="19">
        <f>COUNTIF(J31:DG31,"БИО")</f>
        <v>2</v>
      </c>
      <c r="DI31" s="19">
        <f>COUNTIF(K31:DH31,"ГЕО")</f>
        <v>2</v>
      </c>
      <c r="DJ31" s="19">
        <f>COUNTIF(L31:DI31,"ИНФ")</f>
        <v>0</v>
      </c>
      <c r="DK31" s="19">
        <f>COUNTIF(M31:DJ31,"ИСТ")</f>
        <v>0</v>
      </c>
      <c r="DL31" s="19">
        <f>COUNTIF(N31:DK31,"ОБЩ")</f>
        <v>0</v>
      </c>
      <c r="DM31" s="19">
        <f>COUNTIF(O31:DL31,"ФИЗ")</f>
        <v>2</v>
      </c>
      <c r="DN31" s="19">
        <f>COUNTIF(P31:DM31,"ХИМ")</f>
        <v>2</v>
      </c>
      <c r="DO31" s="19">
        <f>COUNTIF(Q31:DN31,"АНГ")</f>
        <v>5</v>
      </c>
      <c r="DP31" s="19">
        <f>COUNTIF(R31:DO31,"НЕМ")</f>
        <v>0</v>
      </c>
      <c r="DQ31" s="19">
        <f>COUNTIF(S31:DP31,"ФРА")</f>
        <v>0</v>
      </c>
      <c r="DR31" s="19">
        <f>COUNTIF(T31:DQ31,"ЛИТ")</f>
        <v>3</v>
      </c>
      <c r="DS31" s="19">
        <f>COUNTIF(U31:DR31,"ОБЖ")</f>
        <v>0</v>
      </c>
      <c r="DT31" s="19">
        <v>1</v>
      </c>
      <c r="DU31" s="19">
        <f>COUNTIF(Y31:DT31,"МУЗ")</f>
        <v>0</v>
      </c>
      <c r="DV31" s="19">
        <v>1</v>
      </c>
      <c r="DW31" s="19">
        <f>COUNTIF(AA31:DV31,"АСТ")</f>
        <v>0</v>
      </c>
      <c r="DX31" s="19">
        <f>COUNTIF(AB31:DW31,"КУБ")</f>
        <v>0</v>
      </c>
    </row>
    <row r="32" spans="1:129" ht="16.25" customHeight="1" x14ac:dyDescent="0.3">
      <c r="A32" s="4"/>
      <c r="B32" s="14"/>
      <c r="D32" s="26" t="s">
        <v>75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 t="s">
        <v>38</v>
      </c>
      <c r="Q32" s="52" t="s">
        <v>7</v>
      </c>
      <c r="R32" s="52" t="s">
        <v>28</v>
      </c>
      <c r="S32" s="52"/>
      <c r="T32" s="52" t="s">
        <v>31</v>
      </c>
      <c r="U32" s="52"/>
      <c r="V32" s="52" t="s">
        <v>1</v>
      </c>
      <c r="W32" s="52"/>
      <c r="X32" s="52"/>
      <c r="Y32" s="52"/>
      <c r="Z32" s="52"/>
      <c r="AA32" s="56"/>
      <c r="AB32" s="52"/>
      <c r="AC32" s="52"/>
      <c r="AD32" s="52"/>
      <c r="AE32" s="52" t="s">
        <v>36</v>
      </c>
      <c r="AF32" s="52"/>
      <c r="AG32" s="52" t="s">
        <v>31</v>
      </c>
      <c r="AH32" s="52"/>
      <c r="AI32" s="52"/>
      <c r="AJ32" s="52"/>
      <c r="AK32" s="52"/>
      <c r="AL32" s="52" t="s">
        <v>7</v>
      </c>
      <c r="AM32" s="52" t="s">
        <v>32</v>
      </c>
      <c r="AN32" s="52"/>
      <c r="AO32" s="52" t="s">
        <v>3</v>
      </c>
      <c r="AP32" s="59"/>
      <c r="AQ32" s="52"/>
      <c r="AR32" s="52"/>
      <c r="AS32" s="52" t="s">
        <v>40</v>
      </c>
      <c r="AT32" s="52"/>
      <c r="AU32" s="52"/>
      <c r="AV32" s="52" t="s">
        <v>1</v>
      </c>
      <c r="AW32" s="52"/>
      <c r="AX32" s="52"/>
      <c r="AY32" s="52" t="s">
        <v>38</v>
      </c>
      <c r="AZ32" s="52" t="s">
        <v>3</v>
      </c>
      <c r="BA32" s="52"/>
      <c r="BB32" s="52"/>
      <c r="BC32" s="52"/>
      <c r="BD32" s="52"/>
      <c r="BE32" s="52" t="s">
        <v>7</v>
      </c>
      <c r="BF32" s="52"/>
      <c r="BG32" s="52"/>
      <c r="BH32" s="52"/>
      <c r="BI32" s="64"/>
      <c r="BJ32" s="64" t="s">
        <v>31</v>
      </c>
      <c r="BK32" s="52"/>
      <c r="BL32" s="66"/>
      <c r="BM32" s="52"/>
      <c r="BN32" s="67"/>
      <c r="BO32" s="52"/>
      <c r="BP32" s="52"/>
      <c r="BQ32" s="52" t="s">
        <v>1</v>
      </c>
      <c r="BR32" s="74"/>
      <c r="BS32" s="70" t="s">
        <v>92</v>
      </c>
      <c r="BT32" s="71"/>
      <c r="BU32" s="71"/>
      <c r="BV32" s="71"/>
      <c r="BW32" s="72"/>
      <c r="BX32" s="52"/>
      <c r="BY32" s="70" t="s">
        <v>92</v>
      </c>
      <c r="BZ32" s="71"/>
      <c r="CA32" s="71"/>
      <c r="CB32" s="71"/>
      <c r="CC32" s="72"/>
      <c r="CD32" s="52"/>
      <c r="CE32" s="52" t="s">
        <v>7</v>
      </c>
      <c r="CF32" s="67" t="s">
        <v>1</v>
      </c>
      <c r="CG32" s="52"/>
      <c r="CH32" s="52" t="s">
        <v>36</v>
      </c>
      <c r="CI32" s="67" t="s">
        <v>5</v>
      </c>
      <c r="CJ32" s="52" t="s">
        <v>3</v>
      </c>
      <c r="CK32" s="52"/>
      <c r="CL32" s="65"/>
      <c r="CM32" s="52" t="s">
        <v>28</v>
      </c>
      <c r="CN32" s="52"/>
      <c r="CO32" s="52"/>
      <c r="CP32" s="52" t="s">
        <v>40</v>
      </c>
      <c r="CQ32" s="52" t="s">
        <v>38</v>
      </c>
      <c r="CR32" s="52" t="s">
        <v>7</v>
      </c>
      <c r="CS32" s="52"/>
      <c r="CT32" s="52" t="s">
        <v>1</v>
      </c>
      <c r="CU32" s="52"/>
      <c r="CV32" s="52" t="s">
        <v>31</v>
      </c>
      <c r="CW32" s="52" t="s">
        <v>32</v>
      </c>
      <c r="CX32" s="52"/>
      <c r="CY32" s="52"/>
      <c r="CZ32" s="52"/>
      <c r="DA32" s="52"/>
      <c r="DB32" s="52"/>
      <c r="DC32" s="19">
        <f>COUNTIF(E32:DB32,"МАТ")</f>
        <v>1</v>
      </c>
      <c r="DD32" s="19">
        <f>COUNTIF(F32:DC32,"РУС")</f>
        <v>5</v>
      </c>
      <c r="DE32" s="19">
        <f>COUNTIF(G32:DD32,"АЛГ")</f>
        <v>4</v>
      </c>
      <c r="DF32" s="19">
        <f>COUNTIF(H32:DE32,"ГЕМ")</f>
        <v>2</v>
      </c>
      <c r="DG32" s="19">
        <f>COUNTIF(I32:DF32,"ОКР")</f>
        <v>0</v>
      </c>
      <c r="DH32" s="19">
        <f>COUNTIF(J32:DG32,"БИО")</f>
        <v>2</v>
      </c>
      <c r="DI32" s="19">
        <f>COUNTIF(K32:DH32,"ГЕО")</f>
        <v>2</v>
      </c>
      <c r="DJ32" s="19">
        <f>COUNTIF(L32:DI32,"ИНФ")</f>
        <v>0</v>
      </c>
      <c r="DK32" s="19">
        <f>COUNTIF(M32:DJ32,"ИСТ")</f>
        <v>0</v>
      </c>
      <c r="DL32" s="19">
        <f>COUNTIF(N32:DK32,"ОБЩ")</f>
        <v>0</v>
      </c>
      <c r="DM32" s="19">
        <f>COUNTIF(O32:DL32,"ФИЗ")</f>
        <v>2</v>
      </c>
      <c r="DN32" s="19">
        <f>COUNTIF(P32:DM32,"ХИМ")</f>
        <v>3</v>
      </c>
      <c r="DO32" s="19">
        <f>COUNTIF(Q32:DN32,"АНГ")</f>
        <v>5</v>
      </c>
      <c r="DP32" s="19">
        <f>COUNTIF(R32:DO32,"НЕМ")</f>
        <v>0</v>
      </c>
      <c r="DQ32" s="19">
        <f>COUNTIF(S32:DP32,"ФРА")</f>
        <v>0</v>
      </c>
      <c r="DR32" s="19">
        <f>COUNTIF(T32:DQ32,"ЛИТ")</f>
        <v>3</v>
      </c>
      <c r="DS32" s="19">
        <f>COUNTIF(U32:DR32,"ОБЖ")</f>
        <v>0</v>
      </c>
      <c r="DT32" s="19">
        <v>1</v>
      </c>
      <c r="DU32" s="19">
        <f>COUNTIF(Y32:DT32,"МУЗ")</f>
        <v>0</v>
      </c>
      <c r="DV32" s="19">
        <v>1</v>
      </c>
      <c r="DW32" s="19">
        <f>COUNTIF(AA32:DV32,"АСТ")</f>
        <v>0</v>
      </c>
      <c r="DX32" s="19">
        <f>COUNTIF(AB32:DW32,"КУБ")</f>
        <v>0</v>
      </c>
    </row>
    <row r="33" spans="1:129" ht="16.25" customHeight="1" x14ac:dyDescent="0.3">
      <c r="A33" s="4"/>
      <c r="B33" s="14"/>
      <c r="D33" s="26" t="s">
        <v>76</v>
      </c>
      <c r="E33" s="52"/>
      <c r="F33" s="52" t="s">
        <v>38</v>
      </c>
      <c r="G33" s="52"/>
      <c r="H33" s="52"/>
      <c r="I33" s="52"/>
      <c r="J33" s="52"/>
      <c r="K33" s="52"/>
      <c r="L33" s="52"/>
      <c r="M33" s="52"/>
      <c r="N33" s="52"/>
      <c r="O33" s="52"/>
      <c r="P33" s="52" t="s">
        <v>3</v>
      </c>
      <c r="Q33" s="52"/>
      <c r="R33" s="52"/>
      <c r="S33" s="52" t="s">
        <v>7</v>
      </c>
      <c r="T33" s="52"/>
      <c r="U33" s="52" t="s">
        <v>1</v>
      </c>
      <c r="V33" s="52"/>
      <c r="W33" s="52" t="s">
        <v>5</v>
      </c>
      <c r="X33" s="52"/>
      <c r="Y33" s="52"/>
      <c r="Z33" s="52"/>
      <c r="AA33" s="52" t="s">
        <v>36</v>
      </c>
      <c r="AB33" s="52"/>
      <c r="AC33" s="52"/>
      <c r="AD33" s="52"/>
      <c r="AE33" s="52"/>
      <c r="AF33" s="52"/>
      <c r="AG33" s="52"/>
      <c r="AH33" s="52" t="s">
        <v>1</v>
      </c>
      <c r="AI33" s="52"/>
      <c r="AJ33" s="52"/>
      <c r="AK33" s="52" t="s">
        <v>7</v>
      </c>
      <c r="AL33" s="52"/>
      <c r="AM33" s="52"/>
      <c r="AN33" s="52" t="s">
        <v>3</v>
      </c>
      <c r="AO33" s="52"/>
      <c r="AP33" s="52"/>
      <c r="AQ33" s="60" t="s">
        <v>31</v>
      </c>
      <c r="AR33" s="52" t="s">
        <v>38</v>
      </c>
      <c r="AS33" s="52"/>
      <c r="AT33" s="52" t="s">
        <v>40</v>
      </c>
      <c r="AU33" s="52"/>
      <c r="AV33" s="52"/>
      <c r="AW33" s="52"/>
      <c r="AX33" s="52"/>
      <c r="AY33" s="52" t="s">
        <v>32</v>
      </c>
      <c r="AZ33" s="52"/>
      <c r="BA33" s="52"/>
      <c r="BB33" s="52"/>
      <c r="BC33" s="52"/>
      <c r="BD33" s="52" t="s">
        <v>7</v>
      </c>
      <c r="BE33" s="52" t="s">
        <v>38</v>
      </c>
      <c r="BF33" s="52"/>
      <c r="BG33" s="52"/>
      <c r="BH33" s="52" t="s">
        <v>31</v>
      </c>
      <c r="BI33" s="64"/>
      <c r="BJ33" s="64"/>
      <c r="BK33" s="52"/>
      <c r="BL33" s="59"/>
      <c r="BM33" s="59"/>
      <c r="BN33" s="52"/>
      <c r="BO33" s="52"/>
      <c r="BP33" s="52" t="s">
        <v>40</v>
      </c>
      <c r="BQ33" s="52"/>
      <c r="BR33" s="52"/>
      <c r="BS33" s="52"/>
      <c r="BT33" s="52" t="s">
        <v>36</v>
      </c>
      <c r="BU33" s="52"/>
      <c r="BV33" s="52"/>
      <c r="BW33" s="52"/>
      <c r="BX33" s="52" t="s">
        <v>1</v>
      </c>
      <c r="BY33" s="52"/>
      <c r="BZ33" s="52"/>
      <c r="CA33" s="52"/>
      <c r="CB33" s="52" t="s">
        <v>7</v>
      </c>
      <c r="CC33" s="52"/>
      <c r="CD33" s="52" t="s">
        <v>31</v>
      </c>
      <c r="CE33" s="52"/>
      <c r="CF33" s="52"/>
      <c r="CG33" s="52" t="s">
        <v>25</v>
      </c>
      <c r="CH33" s="52" t="s">
        <v>40</v>
      </c>
      <c r="CI33" s="52"/>
      <c r="CJ33" s="52" t="s">
        <v>38</v>
      </c>
      <c r="CK33" s="52"/>
      <c r="CL33" s="52"/>
      <c r="CM33" s="52"/>
      <c r="CN33" s="52"/>
      <c r="CO33" s="65" t="s">
        <v>22</v>
      </c>
      <c r="CP33" s="52"/>
      <c r="CQ33" s="52" t="s">
        <v>31</v>
      </c>
      <c r="CR33" s="52" t="s">
        <v>32</v>
      </c>
      <c r="CS33" s="52" t="s">
        <v>3</v>
      </c>
      <c r="CT33" s="52" t="s">
        <v>7</v>
      </c>
      <c r="CU33" s="52"/>
      <c r="CV33" s="52" t="s">
        <v>1</v>
      </c>
      <c r="CW33" s="52"/>
      <c r="CX33" s="59"/>
      <c r="CY33" s="52"/>
      <c r="CZ33" s="52"/>
      <c r="DA33" s="52"/>
      <c r="DB33" s="52"/>
      <c r="DC33" s="19">
        <f>COUNTIF(E33:DB33,"МАТ")</f>
        <v>1</v>
      </c>
      <c r="DD33" s="19">
        <f>COUNTIF(F33:DC33,"РУС")</f>
        <v>4</v>
      </c>
      <c r="DE33" s="19">
        <f>COUNTIF(G33:DD33,"АЛГ")</f>
        <v>4</v>
      </c>
      <c r="DF33" s="19">
        <f>COUNTIF(H33:DE33,"ГЕМ")</f>
        <v>2</v>
      </c>
      <c r="DG33" s="19">
        <f>COUNTIF(I33:DF33,"ОКР")</f>
        <v>0</v>
      </c>
      <c r="DH33" s="19">
        <f>COUNTIF(J33:DG33,"БИО")</f>
        <v>3</v>
      </c>
      <c r="DI33" s="19">
        <f>COUNTIF(K33:DH33,"ГЕО")</f>
        <v>0</v>
      </c>
      <c r="DJ33" s="19">
        <f>COUNTIF(L33:DI33,"ИНФ")</f>
        <v>0</v>
      </c>
      <c r="DK33" s="19">
        <f>COUNTIF(M33:DJ33,"ИСТ")</f>
        <v>1</v>
      </c>
      <c r="DL33" s="19">
        <f>COUNTIF(N33:DK33,"ОБЩ")</f>
        <v>1</v>
      </c>
      <c r="DM33" s="19">
        <f>COUNTIF(O33:DL33,"ФИЗ")</f>
        <v>2</v>
      </c>
      <c r="DN33" s="19">
        <f>COUNTIF(P33:DM33,"ХИМ")</f>
        <v>3</v>
      </c>
      <c r="DO33" s="19">
        <f>COUNTIF(Q33:DN33,"АНГ")</f>
        <v>5</v>
      </c>
      <c r="DP33" s="19">
        <f>COUNTIF(R33:DO33,"НЕМ")</f>
        <v>0</v>
      </c>
      <c r="DQ33" s="19">
        <f>COUNTIF(S33:DP33,"ФРА")</f>
        <v>0</v>
      </c>
      <c r="DR33" s="19">
        <f>COUNTIF(T33:DQ33,"ЛИТ")</f>
        <v>2</v>
      </c>
      <c r="DS33" s="19">
        <f>COUNTIF(U33:DR33,"ОБЖ")</f>
        <v>0</v>
      </c>
      <c r="DT33" s="19">
        <f>COUNTIF(V33:DS33,"ФЗР")</f>
        <v>0</v>
      </c>
      <c r="DU33" s="19">
        <f>COUNTIF(Y33:DT33,"МУЗ")</f>
        <v>0</v>
      </c>
      <c r="DV33" s="19">
        <f t="shared" ref="DV33:DV41" si="0">COUNTIF(Z33:DU33,"ТЕХ")</f>
        <v>0</v>
      </c>
      <c r="DW33" s="19">
        <f>COUNTIF(AA33:DV33,"АСТ")</f>
        <v>0</v>
      </c>
      <c r="DX33" s="19">
        <f>COUNTIF(AB33:DW33,"КУБ")</f>
        <v>0</v>
      </c>
      <c r="DY33">
        <f>SUM(DC33:DX33)</f>
        <v>28</v>
      </c>
    </row>
    <row r="34" spans="1:129" ht="16.25" customHeight="1" x14ac:dyDescent="0.3">
      <c r="A34" s="4"/>
      <c r="B34" s="14"/>
      <c r="D34" s="26" t="s">
        <v>77</v>
      </c>
      <c r="E34" s="52"/>
      <c r="F34" s="52"/>
      <c r="G34" s="52"/>
      <c r="H34" s="52"/>
      <c r="I34" s="52"/>
      <c r="J34" s="52" t="s">
        <v>38</v>
      </c>
      <c r="K34" s="52"/>
      <c r="L34" s="52"/>
      <c r="M34" s="52"/>
      <c r="N34" s="52"/>
      <c r="O34" s="52"/>
      <c r="P34" s="52" t="s">
        <v>3</v>
      </c>
      <c r="Q34" s="52"/>
      <c r="R34" s="52"/>
      <c r="S34" s="52" t="s">
        <v>7</v>
      </c>
      <c r="T34" s="52"/>
      <c r="U34" s="52" t="s">
        <v>1</v>
      </c>
      <c r="V34" s="52"/>
      <c r="W34" s="52" t="s">
        <v>5</v>
      </c>
      <c r="X34" s="52"/>
      <c r="Y34" s="52"/>
      <c r="Z34" s="52"/>
      <c r="AA34" s="52" t="s">
        <v>36</v>
      </c>
      <c r="AB34" s="52"/>
      <c r="AC34" s="52"/>
      <c r="AD34" s="52"/>
      <c r="AE34" s="52"/>
      <c r="AF34" s="52"/>
      <c r="AG34" s="52"/>
      <c r="AH34" s="52" t="s">
        <v>1</v>
      </c>
      <c r="AI34" s="52"/>
      <c r="AJ34" s="52"/>
      <c r="AK34" s="52" t="s">
        <v>7</v>
      </c>
      <c r="AL34" s="52"/>
      <c r="AM34" s="52"/>
      <c r="AN34" s="52" t="s">
        <v>3</v>
      </c>
      <c r="AO34" s="52"/>
      <c r="AP34" s="52"/>
      <c r="AQ34" s="60" t="s">
        <v>31</v>
      </c>
      <c r="AR34" s="52"/>
      <c r="AS34" s="52" t="s">
        <v>38</v>
      </c>
      <c r="AT34" s="52" t="s">
        <v>40</v>
      </c>
      <c r="AU34" s="59"/>
      <c r="AV34" s="52"/>
      <c r="AW34" s="52"/>
      <c r="AX34" s="52"/>
      <c r="AY34" s="52" t="s">
        <v>32</v>
      </c>
      <c r="AZ34" s="52"/>
      <c r="BA34" s="52"/>
      <c r="BB34" s="52"/>
      <c r="BC34" s="52"/>
      <c r="BD34" s="52" t="s">
        <v>7</v>
      </c>
      <c r="BE34" s="52"/>
      <c r="BF34" s="52"/>
      <c r="BG34" s="52"/>
      <c r="BH34" s="52" t="s">
        <v>31</v>
      </c>
      <c r="BI34" s="64"/>
      <c r="BJ34" s="64"/>
      <c r="BK34" s="52"/>
      <c r="BL34" s="59"/>
      <c r="BM34" s="59"/>
      <c r="BN34" s="52"/>
      <c r="BO34" s="52"/>
      <c r="BP34" s="52" t="s">
        <v>40</v>
      </c>
      <c r="BQ34" s="52"/>
      <c r="BR34" s="52"/>
      <c r="BS34" s="52"/>
      <c r="BT34" s="52" t="s">
        <v>36</v>
      </c>
      <c r="BU34" s="52"/>
      <c r="BV34" s="52"/>
      <c r="BW34" s="52"/>
      <c r="BX34" s="52" t="s">
        <v>1</v>
      </c>
      <c r="BY34" s="52"/>
      <c r="BZ34" s="52"/>
      <c r="CA34" s="52"/>
      <c r="CB34" s="52" t="s">
        <v>7</v>
      </c>
      <c r="CC34" s="52"/>
      <c r="CD34" s="52" t="s">
        <v>31</v>
      </c>
      <c r="CE34" s="52"/>
      <c r="CF34" s="52"/>
      <c r="CG34" s="52" t="s">
        <v>25</v>
      </c>
      <c r="CH34" s="52" t="s">
        <v>40</v>
      </c>
      <c r="CI34" s="52"/>
      <c r="CJ34" s="52" t="s">
        <v>38</v>
      </c>
      <c r="CK34" s="52"/>
      <c r="CL34" s="52"/>
      <c r="CM34" s="52"/>
      <c r="CN34" s="52"/>
      <c r="CO34" s="65" t="s">
        <v>22</v>
      </c>
      <c r="CP34" s="52"/>
      <c r="CQ34" s="52" t="s">
        <v>31</v>
      </c>
      <c r="CR34" s="52" t="s">
        <v>32</v>
      </c>
      <c r="CS34" s="52" t="s">
        <v>3</v>
      </c>
      <c r="CT34" s="52" t="s">
        <v>7</v>
      </c>
      <c r="CU34" s="52"/>
      <c r="CV34" s="52" t="s">
        <v>1</v>
      </c>
      <c r="CW34" s="52"/>
      <c r="CX34" s="59"/>
      <c r="CY34" s="52"/>
      <c r="CZ34" s="52"/>
      <c r="DA34" s="52"/>
      <c r="DB34" s="52"/>
      <c r="DC34" s="19">
        <f>COUNTIF(E34:DB34,"МАТ")</f>
        <v>1</v>
      </c>
      <c r="DD34" s="19">
        <f>COUNTIF(F34:DC34,"РУС")</f>
        <v>4</v>
      </c>
      <c r="DE34" s="19">
        <f>COUNTIF(G34:DD34,"АЛГ")</f>
        <v>4</v>
      </c>
      <c r="DF34" s="19">
        <f>COUNTIF(H34:DE34,"ГЕМ")</f>
        <v>2</v>
      </c>
      <c r="DG34" s="19">
        <f>COUNTIF(I34:DF34,"ОКР")</f>
        <v>0</v>
      </c>
      <c r="DH34" s="19">
        <f>COUNTIF(J34:DG34,"БИО")</f>
        <v>3</v>
      </c>
      <c r="DI34" s="19">
        <f>COUNTIF(J34:DH34,"ГЕО")</f>
        <v>0</v>
      </c>
      <c r="DJ34" s="19">
        <f>COUNTIF(L34:DI34,"ИНФ")</f>
        <v>0</v>
      </c>
      <c r="DK34" s="19">
        <f>COUNTIF(M34:DJ34,"ИСТ")</f>
        <v>1</v>
      </c>
      <c r="DL34" s="19">
        <f>COUNTIF(N34:DK34,"ОБЩ")</f>
        <v>1</v>
      </c>
      <c r="DM34" s="19">
        <f>COUNTIF(O34:DL34,"ФИЗ")</f>
        <v>2</v>
      </c>
      <c r="DN34" s="19">
        <f>COUNTIF(O34:DM34,"ХИМ")</f>
        <v>2</v>
      </c>
      <c r="DO34" s="19">
        <f>COUNTIF(O34:DN34,"АНГ")</f>
        <v>5</v>
      </c>
      <c r="DP34" s="19">
        <f>COUNTIF(R34:DO34,"НЕМ")</f>
        <v>0</v>
      </c>
      <c r="DQ34" s="19">
        <f>COUNTIF(S34:DP34,"ФРА")</f>
        <v>0</v>
      </c>
      <c r="DR34" s="19">
        <f>COUNTIF(T34:DQ34,"ЛИТ")</f>
        <v>2</v>
      </c>
      <c r="DS34" s="19">
        <f>COUNTIF(U34:DR34,"ОБЖ")</f>
        <v>0</v>
      </c>
      <c r="DT34" s="19">
        <f>COUNTIF(V34:DS34,"ФЗР")</f>
        <v>0</v>
      </c>
      <c r="DU34" s="19">
        <f>COUNTIF(Y34:DT34,"МУЗ")</f>
        <v>0</v>
      </c>
      <c r="DV34" s="19">
        <f t="shared" si="0"/>
        <v>0</v>
      </c>
      <c r="DW34" s="19">
        <f>COUNTIF(AA34:DV34,"АСТ")</f>
        <v>0</v>
      </c>
      <c r="DX34" s="19">
        <f>COUNTIF(AB34:DW34,"КУБ")</f>
        <v>0</v>
      </c>
    </row>
    <row r="35" spans="1:129" ht="16.25" customHeight="1" x14ac:dyDescent="0.3">
      <c r="A35" s="4"/>
      <c r="B35" s="14"/>
      <c r="D35" s="26" t="s">
        <v>78</v>
      </c>
      <c r="E35" s="52"/>
      <c r="F35" s="52"/>
      <c r="G35" s="52"/>
      <c r="H35" s="52"/>
      <c r="I35" s="52"/>
      <c r="J35" s="52" t="s">
        <v>38</v>
      </c>
      <c r="K35" s="52"/>
      <c r="L35" s="52"/>
      <c r="M35" s="52"/>
      <c r="N35" s="52"/>
      <c r="O35" s="52"/>
      <c r="P35" s="52" t="s">
        <v>3</v>
      </c>
      <c r="Q35" s="52"/>
      <c r="R35" s="52"/>
      <c r="S35" s="52" t="s">
        <v>7</v>
      </c>
      <c r="T35" s="52"/>
      <c r="U35" s="52" t="s">
        <v>1</v>
      </c>
      <c r="V35" s="52"/>
      <c r="W35" s="52" t="s">
        <v>5</v>
      </c>
      <c r="X35" s="52"/>
      <c r="Y35" s="52"/>
      <c r="Z35" s="52"/>
      <c r="AA35" s="52" t="s">
        <v>36</v>
      </c>
      <c r="AB35" s="52"/>
      <c r="AC35" s="52"/>
      <c r="AD35" s="52"/>
      <c r="AE35" s="52"/>
      <c r="AF35" s="52"/>
      <c r="AG35" s="52"/>
      <c r="AH35" s="52" t="s">
        <v>1</v>
      </c>
      <c r="AI35" s="52"/>
      <c r="AJ35" s="52"/>
      <c r="AK35" s="52" t="s">
        <v>7</v>
      </c>
      <c r="AL35" s="52"/>
      <c r="AM35" s="52"/>
      <c r="AN35" s="52" t="s">
        <v>3</v>
      </c>
      <c r="AO35" s="52"/>
      <c r="AP35" s="52"/>
      <c r="AQ35" s="60" t="s">
        <v>31</v>
      </c>
      <c r="AR35" s="52"/>
      <c r="AS35" s="52" t="s">
        <v>38</v>
      </c>
      <c r="AT35" s="52" t="s">
        <v>40</v>
      </c>
      <c r="AU35" s="52"/>
      <c r="AV35" s="52"/>
      <c r="AW35" s="52"/>
      <c r="AX35" s="52"/>
      <c r="AY35" s="52" t="s">
        <v>32</v>
      </c>
      <c r="AZ35" s="52"/>
      <c r="BA35" s="52"/>
      <c r="BB35" s="52"/>
      <c r="BC35" s="52"/>
      <c r="BD35" s="52" t="s">
        <v>7</v>
      </c>
      <c r="BE35" s="52"/>
      <c r="BF35" s="52"/>
      <c r="BG35" s="52"/>
      <c r="BH35" s="52" t="s">
        <v>31</v>
      </c>
      <c r="BI35" s="64"/>
      <c r="BJ35" s="64"/>
      <c r="BK35" s="52"/>
      <c r="BL35" s="59"/>
      <c r="BM35" s="59"/>
      <c r="BN35" s="52"/>
      <c r="BO35" s="52"/>
      <c r="BP35" s="52" t="s">
        <v>40</v>
      </c>
      <c r="BQ35" s="52"/>
      <c r="BR35" s="52"/>
      <c r="BS35" s="52"/>
      <c r="BT35" s="52" t="s">
        <v>36</v>
      </c>
      <c r="BU35" s="52"/>
      <c r="BV35" s="52"/>
      <c r="BW35" s="52"/>
      <c r="BX35" s="52" t="s">
        <v>1</v>
      </c>
      <c r="BY35" s="52"/>
      <c r="BZ35" s="52"/>
      <c r="CA35" s="52"/>
      <c r="CB35" s="52" t="s">
        <v>7</v>
      </c>
      <c r="CC35" s="52"/>
      <c r="CD35" s="52" t="s">
        <v>31</v>
      </c>
      <c r="CE35" s="52"/>
      <c r="CF35" s="52"/>
      <c r="CG35" s="52" t="s">
        <v>25</v>
      </c>
      <c r="CH35" s="52" t="s">
        <v>40</v>
      </c>
      <c r="CI35" s="52"/>
      <c r="CJ35" s="52" t="s">
        <v>38</v>
      </c>
      <c r="CK35" s="52"/>
      <c r="CL35" s="52"/>
      <c r="CM35" s="52"/>
      <c r="CN35" s="52"/>
      <c r="CO35" s="65" t="s">
        <v>22</v>
      </c>
      <c r="CP35" s="52"/>
      <c r="CQ35" s="52" t="s">
        <v>31</v>
      </c>
      <c r="CR35" s="52" t="s">
        <v>32</v>
      </c>
      <c r="CS35" s="52" t="s">
        <v>3</v>
      </c>
      <c r="CT35" s="52" t="s">
        <v>7</v>
      </c>
      <c r="CU35" s="52"/>
      <c r="CV35" s="52" t="s">
        <v>1</v>
      </c>
      <c r="CW35" s="52"/>
      <c r="CX35" s="59"/>
      <c r="CY35" s="52"/>
      <c r="CZ35" s="52"/>
      <c r="DA35" s="52"/>
      <c r="DB35" s="52"/>
      <c r="DC35" s="19">
        <f>COUNTIF(E35:DB35,"МАТ")</f>
        <v>1</v>
      </c>
      <c r="DD35" s="19">
        <f>COUNTIF(F35:DC35,"РУС")</f>
        <v>4</v>
      </c>
      <c r="DE35" s="19">
        <f>COUNTIF(G35:DD35,"АЛГ")</f>
        <v>4</v>
      </c>
      <c r="DF35" s="19">
        <f>COUNTIF(H35:DE35,"ГЕМ")</f>
        <v>2</v>
      </c>
      <c r="DG35" s="19">
        <f>COUNTIF(I35:DF35,"ОКР")</f>
        <v>0</v>
      </c>
      <c r="DH35" s="19">
        <f>COUNTIF(J35:DG35,"БИО")</f>
        <v>3</v>
      </c>
      <c r="DI35" s="19">
        <f>COUNTIF(K35:DH35,"ГЕО")</f>
        <v>0</v>
      </c>
      <c r="DJ35" s="19">
        <f>COUNTIF(L35:DI35,"ИНФ")</f>
        <v>0</v>
      </c>
      <c r="DK35" s="19">
        <f>COUNTIF(M35:DJ35,"ИСТ")</f>
        <v>1</v>
      </c>
      <c r="DL35" s="19">
        <f>COUNTIF(N35:DK35,"ОБЩ")</f>
        <v>1</v>
      </c>
      <c r="DM35" s="19">
        <f>COUNTIF(O35:DL35,"ФИЗ")</f>
        <v>2</v>
      </c>
      <c r="DN35" s="19">
        <f>COUNTIF(P35:DM35,"ХИМ")</f>
        <v>2</v>
      </c>
      <c r="DO35" s="19">
        <f>COUNTIF(Q35:DN35,"АНГ")</f>
        <v>5</v>
      </c>
      <c r="DP35" s="19">
        <f>COUNTIF(R35:DO35,"НЕМ")</f>
        <v>0</v>
      </c>
      <c r="DQ35" s="19">
        <f>COUNTIF(S35:DP35,"ФРА")</f>
        <v>0</v>
      </c>
      <c r="DR35" s="19">
        <f>COUNTIF(T35:DQ35,"ЛИТ")</f>
        <v>2</v>
      </c>
      <c r="DS35" s="19">
        <f>COUNTIF(U35:DR35,"ОБЖ")</f>
        <v>0</v>
      </c>
      <c r="DT35" s="19">
        <f>COUNTIF(V35:DS35,"ФЗР")</f>
        <v>0</v>
      </c>
      <c r="DU35" s="19">
        <f>COUNTIF(Y35:DT35,"МУЗ")</f>
        <v>0</v>
      </c>
      <c r="DV35" s="19">
        <f t="shared" si="0"/>
        <v>0</v>
      </c>
      <c r="DW35" s="19">
        <f>COUNTIF(AA35:DV35,"АСТ")</f>
        <v>0</v>
      </c>
      <c r="DX35" s="19">
        <f>COUNTIF(AB35:DW35,"КУБ")</f>
        <v>0</v>
      </c>
    </row>
    <row r="36" spans="1:129" ht="16.25" customHeight="1" x14ac:dyDescent="0.3">
      <c r="A36" s="4"/>
      <c r="B36" s="14"/>
      <c r="D36" s="26" t="s">
        <v>90</v>
      </c>
      <c r="E36" s="52"/>
      <c r="F36" s="52"/>
      <c r="G36" s="52"/>
      <c r="H36" s="52"/>
      <c r="I36" s="52"/>
      <c r="J36" s="52" t="s">
        <v>38</v>
      </c>
      <c r="K36" s="52"/>
      <c r="L36" s="52"/>
      <c r="M36" s="52"/>
      <c r="N36" s="52"/>
      <c r="O36" s="52"/>
      <c r="P36" s="52" t="s">
        <v>3</v>
      </c>
      <c r="Q36" s="52"/>
      <c r="R36" s="52"/>
      <c r="S36" s="52" t="s">
        <v>7</v>
      </c>
      <c r="T36" s="52"/>
      <c r="U36" s="52" t="s">
        <v>1</v>
      </c>
      <c r="V36" s="52"/>
      <c r="W36" s="52" t="s">
        <v>5</v>
      </c>
      <c r="X36" s="52"/>
      <c r="Y36" s="52"/>
      <c r="Z36" s="52"/>
      <c r="AA36" s="52" t="s">
        <v>36</v>
      </c>
      <c r="AB36" s="52"/>
      <c r="AC36" s="52"/>
      <c r="AD36" s="52"/>
      <c r="AE36" s="52"/>
      <c r="AF36" s="52"/>
      <c r="AG36" s="52"/>
      <c r="AH36" s="52" t="s">
        <v>1</v>
      </c>
      <c r="AI36" s="52"/>
      <c r="AJ36" s="52"/>
      <c r="AK36" s="52" t="s">
        <v>7</v>
      </c>
      <c r="AL36" s="52"/>
      <c r="AM36" s="52"/>
      <c r="AN36" s="52" t="s">
        <v>3</v>
      </c>
      <c r="AO36" s="52"/>
      <c r="AP36" s="52"/>
      <c r="AQ36" s="60" t="s">
        <v>31</v>
      </c>
      <c r="AR36" s="52"/>
      <c r="AS36" s="52" t="s">
        <v>38</v>
      </c>
      <c r="AT36" s="52" t="s">
        <v>40</v>
      </c>
      <c r="AU36" s="52"/>
      <c r="AV36" s="52"/>
      <c r="AW36" s="52"/>
      <c r="AX36" s="52"/>
      <c r="AY36" s="52" t="s">
        <v>32</v>
      </c>
      <c r="AZ36" s="52"/>
      <c r="BA36" s="55"/>
      <c r="BB36" s="52"/>
      <c r="BC36" s="52"/>
      <c r="BD36" s="52" t="s">
        <v>7</v>
      </c>
      <c r="BE36" s="52"/>
      <c r="BF36" s="52"/>
      <c r="BG36" s="52"/>
      <c r="BH36" s="52" t="s">
        <v>31</v>
      </c>
      <c r="BI36" s="64"/>
      <c r="BJ36" s="64"/>
      <c r="BK36" s="52"/>
      <c r="BL36" s="59"/>
      <c r="BM36" s="59"/>
      <c r="BN36" s="52"/>
      <c r="BO36" s="52"/>
      <c r="BP36" s="52" t="s">
        <v>40</v>
      </c>
      <c r="BQ36" s="52"/>
      <c r="BR36" s="52"/>
      <c r="BS36" s="52"/>
      <c r="BT36" s="52" t="s">
        <v>36</v>
      </c>
      <c r="BU36" s="52"/>
      <c r="BV36" s="52"/>
      <c r="BW36" s="52"/>
      <c r="BX36" s="52" t="s">
        <v>1</v>
      </c>
      <c r="BY36" s="52"/>
      <c r="BZ36" s="52"/>
      <c r="CA36" s="52"/>
      <c r="CB36" s="52" t="s">
        <v>7</v>
      </c>
      <c r="CC36" s="52"/>
      <c r="CD36" s="52" t="s">
        <v>31</v>
      </c>
      <c r="CE36" s="52"/>
      <c r="CF36" s="52"/>
      <c r="CG36" s="52" t="s">
        <v>25</v>
      </c>
      <c r="CH36" s="52" t="s">
        <v>40</v>
      </c>
      <c r="CI36" s="52"/>
      <c r="CJ36" s="52" t="s">
        <v>38</v>
      </c>
      <c r="CK36" s="52"/>
      <c r="CL36" s="52"/>
      <c r="CM36" s="52"/>
      <c r="CN36" s="52"/>
      <c r="CO36" s="65" t="s">
        <v>22</v>
      </c>
      <c r="CP36" s="52"/>
      <c r="CQ36" s="52" t="s">
        <v>31</v>
      </c>
      <c r="CR36" s="52" t="s">
        <v>32</v>
      </c>
      <c r="CS36" s="52" t="s">
        <v>3</v>
      </c>
      <c r="CT36" s="52" t="s">
        <v>7</v>
      </c>
      <c r="CU36" s="52"/>
      <c r="CV36" s="52" t="s">
        <v>1</v>
      </c>
      <c r="CW36" s="52"/>
      <c r="CX36" s="59"/>
      <c r="CY36" s="52"/>
      <c r="CZ36" s="52"/>
      <c r="DA36" s="52"/>
      <c r="DB36" s="52"/>
      <c r="DC36" s="19">
        <f t="shared" ref="DC36:DC37" si="1">COUNTIF(E36:DB36,"МАТ")</f>
        <v>1</v>
      </c>
      <c r="DD36" s="19">
        <f t="shared" ref="DD36:DD37" si="2">COUNTIF(F36:DC36,"РУС")</f>
        <v>4</v>
      </c>
      <c r="DE36" s="19">
        <f t="shared" ref="DE36:DE37" si="3">COUNTIF(G36:DD36,"АЛГ")</f>
        <v>4</v>
      </c>
      <c r="DF36" s="19">
        <f t="shared" ref="DF36:DF37" si="4">COUNTIF(H36:DE36,"ГЕМ")</f>
        <v>2</v>
      </c>
      <c r="DG36" s="19">
        <f t="shared" ref="DG36:DG37" si="5">COUNTIF(I36:DF36,"ОКР")</f>
        <v>0</v>
      </c>
      <c r="DH36" s="19">
        <f t="shared" ref="DH36:DH37" si="6">COUNTIF(J36:DG36,"БИО")</f>
        <v>3</v>
      </c>
      <c r="DI36" s="19">
        <f t="shared" ref="DI36:DI37" si="7">COUNTIF(K36:DH36,"ГЕО")</f>
        <v>0</v>
      </c>
      <c r="DJ36" s="19">
        <f t="shared" ref="DJ36:DJ37" si="8">COUNTIF(L36:DI36,"ИНФ")</f>
        <v>0</v>
      </c>
      <c r="DK36" s="19">
        <f t="shared" ref="DK36:DK37" si="9">COUNTIF(M36:DJ36,"ИСТ")</f>
        <v>1</v>
      </c>
      <c r="DL36" s="19">
        <f t="shared" ref="DL36:DL37" si="10">COUNTIF(N36:DK36,"ОБЩ")</f>
        <v>1</v>
      </c>
      <c r="DM36" s="19">
        <f t="shared" ref="DM36:DM37" si="11">COUNTIF(O36:DL36,"ФИЗ")</f>
        <v>2</v>
      </c>
      <c r="DN36" s="19">
        <f t="shared" ref="DN36:DN37" si="12">COUNTIF(P36:DM36,"ХИМ")</f>
        <v>2</v>
      </c>
      <c r="DO36" s="19">
        <f t="shared" ref="DO36:DO37" si="13">COUNTIF(Q36:DN36,"АНГ")</f>
        <v>5</v>
      </c>
      <c r="DP36" s="19">
        <f t="shared" ref="DP36:DP37" si="14">COUNTIF(R36:DO36,"НЕМ")</f>
        <v>0</v>
      </c>
      <c r="DQ36" s="19">
        <f t="shared" ref="DQ36:DQ37" si="15">COUNTIF(S36:DP36,"ФРА")</f>
        <v>0</v>
      </c>
      <c r="DR36" s="19">
        <f t="shared" ref="DR36:DR37" si="16">COUNTIF(T36:DQ36,"ЛИТ")</f>
        <v>2</v>
      </c>
      <c r="DS36" s="19">
        <f t="shared" ref="DS36:DS37" si="17">COUNTIF(U36:DR36,"ОБЖ")</f>
        <v>0</v>
      </c>
      <c r="DT36" s="19">
        <f t="shared" ref="DT36:DT37" si="18">COUNTIF(V36:DS36,"ФЗР")</f>
        <v>0</v>
      </c>
      <c r="DU36" s="19">
        <f t="shared" ref="DU36:DU37" si="19">COUNTIF(Y36:DT36,"МУЗ")</f>
        <v>0</v>
      </c>
      <c r="DV36" s="19">
        <f t="shared" ref="DV36:DV37" si="20">COUNTIF(Z36:DU36,"ТЕХ")</f>
        <v>0</v>
      </c>
      <c r="DW36" s="19">
        <f t="shared" ref="DW36:DW37" si="21">COUNTIF(AA36:DV36,"АСТ")</f>
        <v>0</v>
      </c>
      <c r="DX36" s="19">
        <f t="shared" ref="DX36:DX37" si="22">COUNTIF(AB36:DW36,"КУБ")</f>
        <v>0</v>
      </c>
    </row>
    <row r="37" spans="1:129" ht="16.25" customHeight="1" x14ac:dyDescent="0.3">
      <c r="A37" s="4"/>
      <c r="B37" s="14"/>
      <c r="D37" s="26" t="s">
        <v>91</v>
      </c>
      <c r="E37" s="52"/>
      <c r="F37" s="52"/>
      <c r="G37" s="52"/>
      <c r="H37" s="52"/>
      <c r="I37" s="52"/>
      <c r="J37" s="52" t="s">
        <v>38</v>
      </c>
      <c r="K37" s="52"/>
      <c r="L37" s="52"/>
      <c r="M37" s="52"/>
      <c r="N37" s="52"/>
      <c r="O37" s="52"/>
      <c r="P37" s="52" t="s">
        <v>3</v>
      </c>
      <c r="Q37" s="52"/>
      <c r="R37" s="52"/>
      <c r="S37" s="52" t="s">
        <v>7</v>
      </c>
      <c r="T37" s="52"/>
      <c r="U37" s="52" t="s">
        <v>1</v>
      </c>
      <c r="V37" s="52"/>
      <c r="W37" s="52" t="s">
        <v>5</v>
      </c>
      <c r="X37" s="52"/>
      <c r="Y37" s="52"/>
      <c r="Z37" s="52"/>
      <c r="AA37" s="52" t="s">
        <v>36</v>
      </c>
      <c r="AB37" s="52"/>
      <c r="AC37" s="52"/>
      <c r="AD37" s="52"/>
      <c r="AE37" s="52"/>
      <c r="AF37" s="52"/>
      <c r="AG37" s="52"/>
      <c r="AH37" s="52" t="s">
        <v>1</v>
      </c>
      <c r="AI37" s="52"/>
      <c r="AJ37" s="52"/>
      <c r="AK37" s="52" t="s">
        <v>7</v>
      </c>
      <c r="AL37" s="52"/>
      <c r="AM37" s="52"/>
      <c r="AN37" s="52" t="s">
        <v>3</v>
      </c>
      <c r="AO37" s="52"/>
      <c r="AP37" s="52"/>
      <c r="AQ37" s="60" t="s">
        <v>31</v>
      </c>
      <c r="AR37" s="52"/>
      <c r="AS37" s="52" t="s">
        <v>38</v>
      </c>
      <c r="AT37" s="52" t="s">
        <v>40</v>
      </c>
      <c r="AU37" s="52"/>
      <c r="AV37" s="52"/>
      <c r="AW37" s="52"/>
      <c r="AX37" s="52"/>
      <c r="AY37" s="52" t="s">
        <v>32</v>
      </c>
      <c r="AZ37" s="52"/>
      <c r="BA37" s="55"/>
      <c r="BB37" s="52"/>
      <c r="BC37" s="52"/>
      <c r="BD37" s="52" t="s">
        <v>7</v>
      </c>
      <c r="BE37" s="52"/>
      <c r="BF37" s="52"/>
      <c r="BG37" s="52"/>
      <c r="BH37" s="52" t="s">
        <v>31</v>
      </c>
      <c r="BI37" s="64"/>
      <c r="BJ37" s="64"/>
      <c r="BK37" s="52"/>
      <c r="BL37" s="59"/>
      <c r="BM37" s="59"/>
      <c r="BN37" s="52"/>
      <c r="BO37" s="52"/>
      <c r="BP37" s="52" t="s">
        <v>40</v>
      </c>
      <c r="BQ37" s="52"/>
      <c r="BR37" s="52"/>
      <c r="BS37" s="52"/>
      <c r="BT37" s="52" t="s">
        <v>36</v>
      </c>
      <c r="BU37" s="52"/>
      <c r="BV37" s="52"/>
      <c r="BW37" s="52"/>
      <c r="BX37" s="52" t="s">
        <v>1</v>
      </c>
      <c r="BY37" s="52"/>
      <c r="BZ37" s="52"/>
      <c r="CA37" s="52"/>
      <c r="CB37" s="52" t="s">
        <v>7</v>
      </c>
      <c r="CC37" s="52"/>
      <c r="CD37" s="52" t="s">
        <v>31</v>
      </c>
      <c r="CE37" s="52"/>
      <c r="CF37" s="52"/>
      <c r="CG37" s="52" t="s">
        <v>25</v>
      </c>
      <c r="CH37" s="52" t="s">
        <v>40</v>
      </c>
      <c r="CI37" s="52"/>
      <c r="CJ37" s="52" t="s">
        <v>38</v>
      </c>
      <c r="CK37" s="52"/>
      <c r="CL37" s="52"/>
      <c r="CM37" s="52"/>
      <c r="CN37" s="52"/>
      <c r="CO37" s="65" t="s">
        <v>22</v>
      </c>
      <c r="CP37" s="52"/>
      <c r="CQ37" s="52" t="s">
        <v>31</v>
      </c>
      <c r="CR37" s="52" t="s">
        <v>32</v>
      </c>
      <c r="CS37" s="52" t="s">
        <v>3</v>
      </c>
      <c r="CT37" s="52" t="s">
        <v>7</v>
      </c>
      <c r="CU37" s="52"/>
      <c r="CV37" s="52" t="s">
        <v>1</v>
      </c>
      <c r="CW37" s="52"/>
      <c r="CX37" s="59"/>
      <c r="CY37" s="52"/>
      <c r="CZ37" s="52"/>
      <c r="DA37" s="52"/>
      <c r="DB37" s="52"/>
      <c r="DC37" s="19">
        <f t="shared" si="1"/>
        <v>1</v>
      </c>
      <c r="DD37" s="19">
        <f t="shared" si="2"/>
        <v>4</v>
      </c>
      <c r="DE37" s="19">
        <f t="shared" si="3"/>
        <v>4</v>
      </c>
      <c r="DF37" s="19">
        <f t="shared" si="4"/>
        <v>2</v>
      </c>
      <c r="DG37" s="19">
        <f t="shared" si="5"/>
        <v>0</v>
      </c>
      <c r="DH37" s="19">
        <f t="shared" si="6"/>
        <v>3</v>
      </c>
      <c r="DI37" s="19">
        <f t="shared" si="7"/>
        <v>0</v>
      </c>
      <c r="DJ37" s="19">
        <f t="shared" si="8"/>
        <v>0</v>
      </c>
      <c r="DK37" s="19">
        <f t="shared" si="9"/>
        <v>1</v>
      </c>
      <c r="DL37" s="19">
        <f t="shared" si="10"/>
        <v>1</v>
      </c>
      <c r="DM37" s="19">
        <f t="shared" si="11"/>
        <v>2</v>
      </c>
      <c r="DN37" s="19">
        <f t="shared" si="12"/>
        <v>2</v>
      </c>
      <c r="DO37" s="19">
        <f t="shared" si="13"/>
        <v>5</v>
      </c>
      <c r="DP37" s="19">
        <f t="shared" si="14"/>
        <v>0</v>
      </c>
      <c r="DQ37" s="19">
        <f t="shared" si="15"/>
        <v>0</v>
      </c>
      <c r="DR37" s="19">
        <f t="shared" si="16"/>
        <v>2</v>
      </c>
      <c r="DS37" s="19">
        <f t="shared" si="17"/>
        <v>0</v>
      </c>
      <c r="DT37" s="19">
        <f t="shared" si="18"/>
        <v>0</v>
      </c>
      <c r="DU37" s="19">
        <f t="shared" si="19"/>
        <v>0</v>
      </c>
      <c r="DV37" s="19">
        <f t="shared" si="20"/>
        <v>0</v>
      </c>
      <c r="DW37" s="19">
        <f t="shared" si="21"/>
        <v>0</v>
      </c>
      <c r="DX37" s="19">
        <f t="shared" si="22"/>
        <v>0</v>
      </c>
    </row>
    <row r="38" spans="1:129" ht="16.25" customHeight="1" x14ac:dyDescent="0.3">
      <c r="A38" s="4"/>
      <c r="B38" s="14"/>
      <c r="D38" s="26" t="s">
        <v>79</v>
      </c>
      <c r="E38" s="52"/>
      <c r="F38" s="52"/>
      <c r="G38" s="52"/>
      <c r="H38" s="52"/>
      <c r="I38" s="52" t="s">
        <v>40</v>
      </c>
      <c r="J38" s="52"/>
      <c r="K38" s="52"/>
      <c r="L38" s="52"/>
      <c r="M38" s="52"/>
      <c r="N38" s="52"/>
      <c r="O38" s="52" t="s">
        <v>1</v>
      </c>
      <c r="P38" s="52"/>
      <c r="Q38" s="52" t="s">
        <v>3</v>
      </c>
      <c r="R38" s="52" t="s">
        <v>7</v>
      </c>
      <c r="S38" s="55"/>
      <c r="T38" s="52" t="s">
        <v>5</v>
      </c>
      <c r="U38" s="52"/>
      <c r="V38" s="52"/>
      <c r="W38" s="52"/>
      <c r="X38" s="52"/>
      <c r="Y38" s="52"/>
      <c r="Z38" s="52" t="s">
        <v>36</v>
      </c>
      <c r="AA38" s="52"/>
      <c r="AB38" s="52"/>
      <c r="AC38" s="52"/>
      <c r="AD38" s="52"/>
      <c r="AE38" s="52" t="s">
        <v>38</v>
      </c>
      <c r="AF38" s="52"/>
      <c r="AG38" s="52"/>
      <c r="AH38" s="52"/>
      <c r="AI38" s="52"/>
      <c r="AJ38" s="52"/>
      <c r="AK38" s="52"/>
      <c r="AL38" s="52"/>
      <c r="AM38" s="52" t="s">
        <v>5</v>
      </c>
      <c r="AN38" s="52"/>
      <c r="AO38" s="52"/>
      <c r="AP38" s="52" t="s">
        <v>7</v>
      </c>
      <c r="AQ38" s="55"/>
      <c r="AR38" s="52" t="s">
        <v>3</v>
      </c>
      <c r="AS38" s="52"/>
      <c r="AT38" s="52" t="s">
        <v>40</v>
      </c>
      <c r="AU38" s="52"/>
      <c r="AV38" s="52"/>
      <c r="AW38" s="52" t="s">
        <v>1</v>
      </c>
      <c r="AX38" s="52"/>
      <c r="AY38" s="52"/>
      <c r="AZ38" s="52"/>
      <c r="BA38" s="55" t="s">
        <v>3</v>
      </c>
      <c r="BB38" s="52"/>
      <c r="BC38" s="52" t="s">
        <v>7</v>
      </c>
      <c r="BD38" s="52"/>
      <c r="BE38" s="52" t="s">
        <v>40</v>
      </c>
      <c r="BF38" s="52"/>
      <c r="BG38" s="52" t="s">
        <v>25</v>
      </c>
      <c r="BH38" s="52"/>
      <c r="BI38" s="64" t="s">
        <v>5</v>
      </c>
      <c r="BJ38" s="64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 t="s">
        <v>5</v>
      </c>
      <c r="BW38" s="52"/>
      <c r="BX38" s="52"/>
      <c r="BY38" s="52"/>
      <c r="BZ38" s="52"/>
      <c r="CA38" s="52" t="s">
        <v>7</v>
      </c>
      <c r="CB38" s="52"/>
      <c r="CC38" s="52" t="s">
        <v>40</v>
      </c>
      <c r="CD38" s="52" t="s">
        <v>38</v>
      </c>
      <c r="CE38" s="52"/>
      <c r="CF38" s="52"/>
      <c r="CG38" s="52" t="s">
        <v>36</v>
      </c>
      <c r="CH38" s="52"/>
      <c r="CI38" s="52"/>
      <c r="CJ38" s="52"/>
      <c r="CK38" s="52"/>
      <c r="CL38" s="52"/>
      <c r="CM38" s="52"/>
      <c r="CN38" s="65" t="s">
        <v>22</v>
      </c>
      <c r="CO38" s="52"/>
      <c r="CP38" s="52" t="s">
        <v>1</v>
      </c>
      <c r="CQ38" s="52"/>
      <c r="CR38" s="52"/>
      <c r="CS38" s="52" t="s">
        <v>7</v>
      </c>
      <c r="CT38" s="52"/>
      <c r="CU38" s="52" t="s">
        <v>5</v>
      </c>
      <c r="CV38" s="52"/>
      <c r="CW38" s="52"/>
      <c r="CX38" s="52"/>
      <c r="CY38" s="52"/>
      <c r="CZ38" s="52"/>
      <c r="DA38" s="52"/>
      <c r="DB38" s="52"/>
      <c r="DC38" s="19">
        <f>COUNTIF(E38:DB38,"МАТ")</f>
        <v>5</v>
      </c>
      <c r="DD38" s="19">
        <f>COUNTIF(F38:DC38,"РУС")</f>
        <v>3</v>
      </c>
      <c r="DE38" s="19">
        <f>COUNTIF(G38:DD38,"АЛГ")</f>
        <v>0</v>
      </c>
      <c r="DF38" s="19">
        <f>COUNTIF(H38:DE38,"ГЕМ")</f>
        <v>0</v>
      </c>
      <c r="DG38" s="19">
        <f>COUNTIF(I38:DF38,"ОКР")</f>
        <v>0</v>
      </c>
      <c r="DH38" s="19">
        <f>COUNTIF(J38:DG38,"БИО")</f>
        <v>3</v>
      </c>
      <c r="DI38" s="19">
        <f>COUNTIF(K38:DH38,"ГЕО")</f>
        <v>0</v>
      </c>
      <c r="DJ38" s="19">
        <f>COUNTIF(L38:DI38,"ИНФ")</f>
        <v>0</v>
      </c>
      <c r="DK38" s="19">
        <f>COUNTIF(M38:DJ38,"ИСТ")</f>
        <v>1</v>
      </c>
      <c r="DL38" s="19">
        <f>COUNTIF(N38:DK38,"ОБЩ")</f>
        <v>1</v>
      </c>
      <c r="DM38" s="19">
        <f>COUNTIF(O38:DL38,"ФИЗ")</f>
        <v>2</v>
      </c>
      <c r="DN38" s="19">
        <f>COUNTIF(P38:DM38,"ХИМ")</f>
        <v>2</v>
      </c>
      <c r="DO38" s="19">
        <f>COUNTIF(Q38:DN38,"АНГ")</f>
        <v>5</v>
      </c>
      <c r="DP38" s="19">
        <f>COUNTIF(R38:DO38,"НЕМ")</f>
        <v>0</v>
      </c>
      <c r="DQ38" s="19">
        <f>COUNTIF(S38:DP38,"ФРА")</f>
        <v>0</v>
      </c>
      <c r="DR38" s="19">
        <f>COUNTIF(T38:DQ38,"ЛИТ")</f>
        <v>2</v>
      </c>
      <c r="DS38" s="19">
        <f>COUNTIF(U38:DR38,"ОБЖ")</f>
        <v>0</v>
      </c>
      <c r="DT38" s="19">
        <f>COUNTIF(V38:DS38,"ФЗР")</f>
        <v>0</v>
      </c>
      <c r="DU38" s="19">
        <f>COUNTIF(Y38:DT38,"МУЗ")</f>
        <v>0</v>
      </c>
      <c r="DV38" s="19">
        <f t="shared" si="0"/>
        <v>0</v>
      </c>
      <c r="DW38" s="19">
        <f>COUNTIF(AA38:DV38,"АСТ")</f>
        <v>0</v>
      </c>
      <c r="DX38" s="19">
        <f>COUNTIF(AB38:DW38,"КУБ")</f>
        <v>0</v>
      </c>
      <c r="DY38">
        <f>SUM(DC38:DX38)</f>
        <v>24</v>
      </c>
    </row>
    <row r="39" spans="1:129" ht="16.25" customHeight="1" x14ac:dyDescent="0.3">
      <c r="A39" s="4"/>
      <c r="B39" s="14"/>
      <c r="D39" s="26" t="s">
        <v>80</v>
      </c>
      <c r="E39" s="52"/>
      <c r="F39" s="52"/>
      <c r="G39" s="52"/>
      <c r="H39" s="52"/>
      <c r="I39" s="52" t="s">
        <v>40</v>
      </c>
      <c r="J39" s="52"/>
      <c r="K39" s="52"/>
      <c r="L39" s="52"/>
      <c r="M39" s="52"/>
      <c r="N39" s="52"/>
      <c r="O39" s="52" t="s">
        <v>1</v>
      </c>
      <c r="P39" s="52"/>
      <c r="Q39" s="52" t="s">
        <v>3</v>
      </c>
      <c r="R39" s="52" t="s">
        <v>7</v>
      </c>
      <c r="S39" s="55"/>
      <c r="T39" s="52" t="s">
        <v>5</v>
      </c>
      <c r="U39" s="52"/>
      <c r="V39" s="52"/>
      <c r="W39" s="52"/>
      <c r="X39" s="52"/>
      <c r="Y39" s="52"/>
      <c r="Z39" s="52" t="s">
        <v>36</v>
      </c>
      <c r="AA39" s="52"/>
      <c r="AB39" s="52"/>
      <c r="AC39" s="52"/>
      <c r="AD39" s="52"/>
      <c r="AE39" s="52" t="s">
        <v>38</v>
      </c>
      <c r="AF39" s="52"/>
      <c r="AG39" s="52"/>
      <c r="AH39" s="52"/>
      <c r="AI39" s="52"/>
      <c r="AJ39" s="52"/>
      <c r="AK39" s="52"/>
      <c r="AL39" s="52"/>
      <c r="AM39" s="52" t="s">
        <v>5</v>
      </c>
      <c r="AN39" s="52"/>
      <c r="AO39" s="52"/>
      <c r="AP39" s="52" t="s">
        <v>7</v>
      </c>
      <c r="AQ39" s="55"/>
      <c r="AR39" s="52" t="s">
        <v>3</v>
      </c>
      <c r="AS39" s="52"/>
      <c r="AT39" s="52" t="s">
        <v>40</v>
      </c>
      <c r="AU39" s="52"/>
      <c r="AV39" s="52"/>
      <c r="AW39" s="52" t="s">
        <v>1</v>
      </c>
      <c r="AX39" s="52"/>
      <c r="AY39" s="52"/>
      <c r="AZ39" s="52"/>
      <c r="BA39" s="55" t="s">
        <v>3</v>
      </c>
      <c r="BB39" s="52"/>
      <c r="BC39" s="52" t="s">
        <v>7</v>
      </c>
      <c r="BD39" s="52"/>
      <c r="BE39" s="52" t="s">
        <v>40</v>
      </c>
      <c r="BF39" s="52"/>
      <c r="BG39" s="52" t="s">
        <v>25</v>
      </c>
      <c r="BH39" s="52"/>
      <c r="BI39" s="64" t="s">
        <v>5</v>
      </c>
      <c r="BJ39" s="64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 t="s">
        <v>5</v>
      </c>
      <c r="BW39" s="52"/>
      <c r="BX39" s="52"/>
      <c r="BY39" s="52"/>
      <c r="BZ39" s="52"/>
      <c r="CA39" s="52" t="s">
        <v>7</v>
      </c>
      <c r="CB39" s="52"/>
      <c r="CC39" s="52" t="s">
        <v>40</v>
      </c>
      <c r="CD39" s="52" t="s">
        <v>38</v>
      </c>
      <c r="CE39" s="52"/>
      <c r="CF39" s="52"/>
      <c r="CG39" s="52" t="s">
        <v>36</v>
      </c>
      <c r="CH39" s="52"/>
      <c r="CI39" s="52"/>
      <c r="CJ39" s="52"/>
      <c r="CK39" s="52"/>
      <c r="CL39" s="52"/>
      <c r="CM39" s="52"/>
      <c r="CN39" s="65" t="s">
        <v>22</v>
      </c>
      <c r="CO39" s="52"/>
      <c r="CP39" s="52" t="s">
        <v>1</v>
      </c>
      <c r="CQ39" s="52"/>
      <c r="CR39" s="52"/>
      <c r="CS39" s="52" t="s">
        <v>7</v>
      </c>
      <c r="CT39" s="52"/>
      <c r="CU39" s="52" t="s">
        <v>5</v>
      </c>
      <c r="CV39" s="52"/>
      <c r="CW39" s="52"/>
      <c r="CX39" s="52"/>
      <c r="CY39" s="52"/>
      <c r="CZ39" s="52"/>
      <c r="DA39" s="52"/>
      <c r="DB39" s="52"/>
      <c r="DC39" s="19">
        <f>COUNTIF(E39:DB39,"МАТ")</f>
        <v>5</v>
      </c>
      <c r="DD39" s="19">
        <f>COUNTIF(F39:DC39,"РУС")</f>
        <v>3</v>
      </c>
      <c r="DE39" s="19">
        <f>COUNTIF(G39:DD39,"АЛГ")</f>
        <v>0</v>
      </c>
      <c r="DF39" s="19">
        <f>COUNTIF(H39:DE39,"ГЕМ")</f>
        <v>0</v>
      </c>
      <c r="DG39" s="19">
        <f>COUNTIF(I39:DF39,"ОКР")</f>
        <v>0</v>
      </c>
      <c r="DH39" s="19">
        <f>COUNTIF(J39:DG39,"БИО")</f>
        <v>3</v>
      </c>
      <c r="DI39" s="19">
        <f>COUNTIF(K39:DH39,"ГЕО")</f>
        <v>0</v>
      </c>
      <c r="DJ39" s="19">
        <f>COUNTIF(L39:DI39,"ИНФ")</f>
        <v>0</v>
      </c>
      <c r="DK39" s="19">
        <f>COUNTIF(M39:DJ39,"ИСТ")</f>
        <v>1</v>
      </c>
      <c r="DL39" s="19">
        <f>COUNTIF(N39:DK39,"ОБЩ")</f>
        <v>1</v>
      </c>
      <c r="DM39" s="19">
        <f>COUNTIF(O39:DL39,"ФИЗ")</f>
        <v>2</v>
      </c>
      <c r="DN39" s="19">
        <f>COUNTIF(P39:DM39,"ХИМ")</f>
        <v>2</v>
      </c>
      <c r="DO39" s="19">
        <f>COUNTIF(Q39:DN39,"АНГ")</f>
        <v>5</v>
      </c>
      <c r="DP39" s="19">
        <f>COUNTIF(R39:DO39,"НЕМ")</f>
        <v>0</v>
      </c>
      <c r="DQ39" s="19">
        <f>COUNTIF(S39:DP39,"ФРА")</f>
        <v>0</v>
      </c>
      <c r="DR39" s="19">
        <f>COUNTIF(T39:DQ39,"ЛИТ")</f>
        <v>2</v>
      </c>
      <c r="DS39" s="19">
        <f>COUNTIF(U39:DR39,"ОБЖ")</f>
        <v>0</v>
      </c>
      <c r="DT39" s="19">
        <f>COUNTIF(V39:DS39,"ФЗР")</f>
        <v>0</v>
      </c>
      <c r="DU39" s="19">
        <f>COUNTIF(Y39:DT39,"МУЗ")</f>
        <v>0</v>
      </c>
      <c r="DV39" s="19">
        <f t="shared" si="0"/>
        <v>0</v>
      </c>
      <c r="DW39" s="19">
        <f>COUNTIF(AA39:DV39,"АСТ")</f>
        <v>0</v>
      </c>
      <c r="DX39" s="19">
        <f>COUNTIF(AB39:DW39,"КУБ")</f>
        <v>0</v>
      </c>
    </row>
    <row r="40" spans="1:129" ht="16.25" customHeight="1" x14ac:dyDescent="0.3">
      <c r="A40" s="4"/>
      <c r="B40" s="14"/>
      <c r="D40" s="26" t="s">
        <v>81</v>
      </c>
      <c r="E40" s="55"/>
      <c r="F40" s="55"/>
      <c r="G40" s="55"/>
      <c r="H40" s="55"/>
      <c r="I40" s="55"/>
      <c r="J40" s="55"/>
      <c r="K40" s="55"/>
      <c r="L40" s="55"/>
      <c r="M40" s="55"/>
      <c r="N40" s="52"/>
      <c r="O40" s="55" t="s">
        <v>40</v>
      </c>
      <c r="P40" s="55"/>
      <c r="Q40" s="52" t="s">
        <v>3</v>
      </c>
      <c r="R40" s="52" t="s">
        <v>7</v>
      </c>
      <c r="S40" s="55"/>
      <c r="T40" s="55" t="s">
        <v>1</v>
      </c>
      <c r="U40" s="55"/>
      <c r="V40" s="55" t="s">
        <v>5</v>
      </c>
      <c r="W40" s="55"/>
      <c r="X40" s="55"/>
      <c r="Y40" s="52"/>
      <c r="Z40" s="52" t="s">
        <v>36</v>
      </c>
      <c r="AA40" s="55"/>
      <c r="AB40" s="55" t="s">
        <v>1</v>
      </c>
      <c r="AC40" s="55"/>
      <c r="AD40" s="55"/>
      <c r="AE40" s="55"/>
      <c r="AF40" s="55"/>
      <c r="AG40" s="52" t="s">
        <v>40</v>
      </c>
      <c r="AH40" s="55"/>
      <c r="AI40" s="55" t="s">
        <v>5</v>
      </c>
      <c r="AJ40" s="55"/>
      <c r="AK40" s="55"/>
      <c r="AL40" s="55" t="s">
        <v>3</v>
      </c>
      <c r="AM40" s="55"/>
      <c r="AN40" s="55" t="s">
        <v>5</v>
      </c>
      <c r="AO40" s="55"/>
      <c r="AP40" s="52" t="s">
        <v>7</v>
      </c>
      <c r="AQ40" s="55"/>
      <c r="AR40" s="55"/>
      <c r="AS40" s="55"/>
      <c r="AT40" s="55"/>
      <c r="AU40" s="62"/>
      <c r="AV40" s="55"/>
      <c r="AW40" s="62" t="s">
        <v>40</v>
      </c>
      <c r="AX40" s="55" t="s">
        <v>3</v>
      </c>
      <c r="AY40" s="62" t="s">
        <v>28</v>
      </c>
      <c r="AZ40" s="55"/>
      <c r="BA40" s="75" t="s">
        <v>38</v>
      </c>
      <c r="BB40" s="62" t="s">
        <v>36</v>
      </c>
      <c r="BC40" s="52" t="s">
        <v>7</v>
      </c>
      <c r="BD40" s="62" t="s">
        <v>22</v>
      </c>
      <c r="BE40" s="62"/>
      <c r="BF40" s="75" t="s">
        <v>1</v>
      </c>
      <c r="BG40" s="55"/>
      <c r="BH40" s="67" t="s">
        <v>38</v>
      </c>
      <c r="BI40" s="76"/>
      <c r="BJ40" s="76" t="s">
        <v>5</v>
      </c>
      <c r="BK40" s="55"/>
      <c r="BL40" s="55"/>
      <c r="BM40" s="55"/>
      <c r="BN40" s="55"/>
      <c r="BO40" s="61"/>
      <c r="BP40" s="55"/>
      <c r="BQ40" s="55"/>
      <c r="BR40" s="55" t="s">
        <v>5</v>
      </c>
      <c r="BS40" s="55"/>
      <c r="BT40" s="52"/>
      <c r="BU40" s="55"/>
      <c r="BV40" s="55"/>
      <c r="BW40" s="55"/>
      <c r="BX40" s="55" t="s">
        <v>40</v>
      </c>
      <c r="BY40" s="55" t="s">
        <v>1</v>
      </c>
      <c r="BZ40" s="55"/>
      <c r="CA40" s="52" t="s">
        <v>7</v>
      </c>
      <c r="CB40" s="55"/>
      <c r="CC40" s="52" t="s">
        <v>3</v>
      </c>
      <c r="CD40" s="55"/>
      <c r="CE40" s="77" t="s">
        <v>25</v>
      </c>
      <c r="CF40" s="55"/>
      <c r="CG40" s="52" t="s">
        <v>36</v>
      </c>
      <c r="CH40" s="55"/>
      <c r="CI40" s="55" t="s">
        <v>5</v>
      </c>
      <c r="CJ40" s="52"/>
      <c r="CK40" s="55"/>
      <c r="CL40" s="52" t="s">
        <v>1</v>
      </c>
      <c r="CM40" s="52"/>
      <c r="CN40" s="55"/>
      <c r="CO40" s="52"/>
      <c r="CP40" s="55"/>
      <c r="CQ40" s="55"/>
      <c r="CR40" s="52" t="s">
        <v>5</v>
      </c>
      <c r="CS40" s="52" t="s">
        <v>7</v>
      </c>
      <c r="CT40" s="55"/>
      <c r="CU40" s="55"/>
      <c r="CV40" s="55" t="s">
        <v>40</v>
      </c>
      <c r="CW40" s="52"/>
      <c r="CX40" s="55"/>
      <c r="CY40" s="55"/>
      <c r="CZ40" s="55"/>
      <c r="DA40" s="55"/>
      <c r="DB40" s="55"/>
      <c r="DC40" s="19">
        <f>COUNTIF(E40:DB40,"МАТ")</f>
        <v>7</v>
      </c>
      <c r="DD40" s="19">
        <f>COUNTIF(F40:DC40,"РУС")</f>
        <v>5</v>
      </c>
      <c r="DE40" s="19">
        <f>COUNTIF(G40:DD40,"АЛГ")</f>
        <v>0</v>
      </c>
      <c r="DF40" s="19">
        <f>COUNTIF(H40:DE40,"ГЕМ")</f>
        <v>0</v>
      </c>
      <c r="DG40" s="19">
        <f>COUNTIF(I40:DF40,"ОКР")</f>
        <v>0</v>
      </c>
      <c r="DH40" s="19">
        <f>COUNTIF(J40:DG40,"БИО")</f>
        <v>5</v>
      </c>
      <c r="DI40" s="19">
        <f>COUNTIF(K40:DH40,"ГЕО")</f>
        <v>1</v>
      </c>
      <c r="DJ40" s="19">
        <f>COUNTIF(L40:DI40,"ИНФ")</f>
        <v>0</v>
      </c>
      <c r="DK40" s="19">
        <f>COUNTIF(M40:DJ40,"ИСТ")</f>
        <v>1</v>
      </c>
      <c r="DL40" s="19">
        <f>COUNTIF(N40:DK40,"ОБЩ")</f>
        <v>1</v>
      </c>
      <c r="DM40" s="19">
        <f>COUNTIF(O40:DL40,"ФИЗ")</f>
        <v>3</v>
      </c>
      <c r="DN40" s="19">
        <f>COUNTIF(P40:DM40,"ХИМ")</f>
        <v>2</v>
      </c>
      <c r="DO40" s="19">
        <f>COUNTIF(Q40:DN40,"АНГ")</f>
        <v>5</v>
      </c>
      <c r="DP40" s="19">
        <f>COUNTIF(R40:DO40,"НЕМ")</f>
        <v>0</v>
      </c>
      <c r="DQ40" s="19">
        <f>COUNTIF(S40:DP40,"ФРА")</f>
        <v>0</v>
      </c>
      <c r="DR40" s="19">
        <f>COUNTIF(T40:DQ40,"ЛИТ")</f>
        <v>3</v>
      </c>
      <c r="DS40" s="19">
        <f>COUNTIF(U40:DR40,"ОБЖ")</f>
        <v>0</v>
      </c>
      <c r="DT40" s="19">
        <f>COUNTIF(V40:DS40,"ФЗР")</f>
        <v>0</v>
      </c>
      <c r="DU40" s="19">
        <f>COUNTIF(Y40:DT40,"МУЗ")</f>
        <v>0</v>
      </c>
      <c r="DV40" s="19">
        <f t="shared" si="0"/>
        <v>0</v>
      </c>
      <c r="DW40" s="19">
        <f>COUNTIF(AA40:DV40,"АСТ")</f>
        <v>0</v>
      </c>
      <c r="DX40" s="19">
        <f>COUNTIF(AB40:DW40,"КУБ")</f>
        <v>0</v>
      </c>
      <c r="DY40">
        <f>SUM(DC40:DX40)</f>
        <v>33</v>
      </c>
    </row>
    <row r="41" spans="1:129" ht="16.25" customHeight="1" x14ac:dyDescent="0.3">
      <c r="A41" s="4"/>
      <c r="B41" s="14"/>
      <c r="D41" s="32" t="s">
        <v>82</v>
      </c>
      <c r="E41" s="56"/>
      <c r="F41" s="56"/>
      <c r="G41" s="56"/>
      <c r="H41" s="56"/>
      <c r="I41" s="56"/>
      <c r="J41" s="56"/>
      <c r="K41" s="56"/>
      <c r="L41" s="56"/>
      <c r="M41" s="56"/>
      <c r="N41" s="52"/>
      <c r="O41" s="55" t="s">
        <v>40</v>
      </c>
      <c r="P41" s="56"/>
      <c r="Q41" s="52" t="s">
        <v>3</v>
      </c>
      <c r="R41" s="52" t="s">
        <v>7</v>
      </c>
      <c r="S41" s="56"/>
      <c r="T41" s="55" t="s">
        <v>1</v>
      </c>
      <c r="U41" s="56"/>
      <c r="V41" s="55" t="s">
        <v>5</v>
      </c>
      <c r="W41" s="56"/>
      <c r="X41" s="56"/>
      <c r="Y41" s="52"/>
      <c r="Z41" s="52" t="s">
        <v>36</v>
      </c>
      <c r="AA41" s="56"/>
      <c r="AB41" s="55" t="s">
        <v>1</v>
      </c>
      <c r="AC41" s="56"/>
      <c r="AD41" s="56"/>
      <c r="AE41" s="56"/>
      <c r="AF41" s="56"/>
      <c r="AG41" s="52" t="s">
        <v>40</v>
      </c>
      <c r="AH41" s="56"/>
      <c r="AI41" s="55" t="s">
        <v>5</v>
      </c>
      <c r="AJ41" s="56"/>
      <c r="AK41" s="56"/>
      <c r="AL41" s="55" t="s">
        <v>3</v>
      </c>
      <c r="AM41" s="56"/>
      <c r="AN41" s="55" t="s">
        <v>5</v>
      </c>
      <c r="AO41" s="56"/>
      <c r="AP41" s="52" t="s">
        <v>7</v>
      </c>
      <c r="AQ41" s="56"/>
      <c r="AR41" s="56"/>
      <c r="AS41" s="56"/>
      <c r="AT41" s="56"/>
      <c r="AU41" s="63"/>
      <c r="AV41" s="56"/>
      <c r="AW41" s="78" t="s">
        <v>40</v>
      </c>
      <c r="AX41" s="55" t="s">
        <v>3</v>
      </c>
      <c r="AY41" s="78" t="s">
        <v>28</v>
      </c>
      <c r="AZ41" s="56"/>
      <c r="BA41" s="79" t="s">
        <v>38</v>
      </c>
      <c r="BB41" s="78" t="s">
        <v>36</v>
      </c>
      <c r="BC41" s="80" t="s">
        <v>7</v>
      </c>
      <c r="BD41" s="78" t="s">
        <v>22</v>
      </c>
      <c r="BE41" s="63"/>
      <c r="BF41" s="75" t="s">
        <v>1</v>
      </c>
      <c r="BG41" s="63"/>
      <c r="BH41" s="78" t="s">
        <v>38</v>
      </c>
      <c r="BI41" s="81"/>
      <c r="BJ41" s="76" t="s">
        <v>5</v>
      </c>
      <c r="BK41" s="56"/>
      <c r="BL41" s="56"/>
      <c r="BM41" s="56"/>
      <c r="BN41" s="56"/>
      <c r="BO41" s="56"/>
      <c r="BP41" s="56"/>
      <c r="BQ41" s="56"/>
      <c r="BR41" s="55" t="s">
        <v>5</v>
      </c>
      <c r="BS41" s="82"/>
      <c r="BT41" s="52"/>
      <c r="BU41" s="56"/>
      <c r="BV41" s="56"/>
      <c r="BW41" s="56"/>
      <c r="BX41" s="55" t="s">
        <v>40</v>
      </c>
      <c r="BY41" s="55" t="s">
        <v>1</v>
      </c>
      <c r="BZ41" s="56"/>
      <c r="CA41" s="52" t="s">
        <v>7</v>
      </c>
      <c r="CB41" s="56"/>
      <c r="CC41" s="52" t="s">
        <v>3</v>
      </c>
      <c r="CD41" s="56"/>
      <c r="CE41" s="77" t="s">
        <v>25</v>
      </c>
      <c r="CF41" s="56"/>
      <c r="CG41" s="52" t="s">
        <v>36</v>
      </c>
      <c r="CH41" s="56"/>
      <c r="CI41" s="55" t="s">
        <v>5</v>
      </c>
      <c r="CJ41" s="52"/>
      <c r="CK41" s="56"/>
      <c r="CL41" s="52" t="s">
        <v>1</v>
      </c>
      <c r="CM41" s="56"/>
      <c r="CN41" s="56"/>
      <c r="CO41" s="56"/>
      <c r="CP41" s="56"/>
      <c r="CQ41" s="56"/>
      <c r="CR41" s="52" t="s">
        <v>5</v>
      </c>
      <c r="CS41" s="52" t="s">
        <v>7</v>
      </c>
      <c r="CT41" s="56"/>
      <c r="CU41" s="56"/>
      <c r="CV41" s="55" t="s">
        <v>40</v>
      </c>
      <c r="CW41" s="52"/>
      <c r="CX41" s="56"/>
      <c r="CY41" s="56"/>
      <c r="CZ41" s="56"/>
      <c r="DA41" s="56"/>
      <c r="DB41" s="56"/>
      <c r="DC41" s="19">
        <f>COUNTIF(E41:DB41,"МАТ")</f>
        <v>7</v>
      </c>
      <c r="DD41" s="19">
        <f>COUNTIF(F41:DC41,"РУС")</f>
        <v>5</v>
      </c>
      <c r="DE41" s="19">
        <f>COUNTIF(G41:DD41,"АЛГ")</f>
        <v>0</v>
      </c>
      <c r="DF41" s="19">
        <f>COUNTIF(H41:DE41,"ГЕМ")</f>
        <v>0</v>
      </c>
      <c r="DG41" s="19">
        <f>COUNTIF(I41:DF41,"ОКР")</f>
        <v>0</v>
      </c>
      <c r="DH41" s="19">
        <f>COUNTIF(J41:DG41,"БИО")</f>
        <v>5</v>
      </c>
      <c r="DI41" s="19">
        <f>COUNTIF(K41:DH41,"ГЕО")</f>
        <v>1</v>
      </c>
      <c r="DJ41" s="19">
        <f>COUNTIF(L41:DI41,"ИНФ")</f>
        <v>0</v>
      </c>
      <c r="DK41" s="19">
        <f>COUNTIF(M41:DJ41,"ИСТ")</f>
        <v>1</v>
      </c>
      <c r="DL41" s="19">
        <f>COUNTIF(N41:DK41,"ОБЩ")</f>
        <v>1</v>
      </c>
      <c r="DM41" s="19">
        <f>COUNTIF(O41:DL41,"ФИЗ")</f>
        <v>3</v>
      </c>
      <c r="DN41" s="19">
        <f>COUNTIF(P41:DM41,"ХИМ")</f>
        <v>2</v>
      </c>
      <c r="DO41" s="19">
        <f>COUNTIF(Q41:DN41,"АНГ")</f>
        <v>5</v>
      </c>
      <c r="DP41" s="19">
        <f>COUNTIF(R41:DO41,"НЕМ")</f>
        <v>0</v>
      </c>
      <c r="DQ41" s="19">
        <f>COUNTIF(S41:DP41,"ФРА")</f>
        <v>0</v>
      </c>
      <c r="DR41" s="19">
        <f>COUNTIF(T41:DQ41,"ЛИТ")</f>
        <v>3</v>
      </c>
      <c r="DS41" s="19">
        <f>COUNTIF(U41:DR41,"ОБЖ")</f>
        <v>0</v>
      </c>
      <c r="DT41" s="19">
        <f>COUNTIF(V41:DS41,"ФЗР")</f>
        <v>0</v>
      </c>
      <c r="DU41" s="19">
        <f>COUNTIF(Y41:DT41,"МУЗ")</f>
        <v>0</v>
      </c>
      <c r="DV41" s="19">
        <f t="shared" si="0"/>
        <v>0</v>
      </c>
      <c r="DW41" s="19">
        <f>COUNTIF(AA41:DV41,"АСТ")</f>
        <v>0</v>
      </c>
      <c r="DX41" s="19">
        <f>COUNTIF(AB41:DW41,"КУБ")</f>
        <v>0</v>
      </c>
    </row>
    <row r="42" spans="1:129" ht="15.75" customHeight="1" x14ac:dyDescent="0.35">
      <c r="A42" s="3"/>
      <c r="B42" s="15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34"/>
      <c r="BJ42" s="34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O42" s="21"/>
      <c r="DP42" s="21"/>
      <c r="DQ42" s="21"/>
      <c r="DR42" s="22"/>
      <c r="DS42" s="22"/>
      <c r="DT42" s="22"/>
      <c r="DU42" s="22"/>
      <c r="DV42" s="22"/>
      <c r="DW42" s="23"/>
    </row>
    <row r="43" spans="1:129" s="8" customFormat="1" ht="16.25" customHeight="1" x14ac:dyDescent="0.3">
      <c r="B43" s="16"/>
      <c r="D43" s="1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31"/>
      <c r="BV43" s="3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21"/>
      <c r="DP43" s="21"/>
      <c r="DQ43" s="21"/>
      <c r="DR43" s="22"/>
      <c r="DS43" s="22"/>
      <c r="DT43" s="22"/>
      <c r="DU43" s="21"/>
      <c r="DV43" s="22"/>
      <c r="DW43" s="21"/>
    </row>
    <row r="44" spans="1:129" ht="28.75" customHeight="1" x14ac:dyDescent="0.35">
      <c r="A44" s="27" t="s">
        <v>57</v>
      </c>
      <c r="DV44" s="18"/>
    </row>
    <row r="45" spans="1:129" ht="15.75" customHeight="1" x14ac:dyDescent="0.35"/>
    <row r="46" spans="1:129" ht="15.75" customHeight="1" x14ac:dyDescent="0.35"/>
    <row r="47" spans="1:129" ht="15.75" customHeight="1" x14ac:dyDescent="0.35"/>
    <row r="48" spans="1:129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</sheetData>
  <sortState ref="A2:B25">
    <sortCondition ref="A2:A25"/>
  </sortState>
  <mergeCells count="35">
    <mergeCell ref="BS29:BW29"/>
    <mergeCell ref="BS30:BW30"/>
    <mergeCell ref="BS31:BW31"/>
    <mergeCell ref="BS32:BW32"/>
    <mergeCell ref="BY29:CC29"/>
    <mergeCell ref="BY30:CC30"/>
    <mergeCell ref="BY31:CC31"/>
    <mergeCell ref="BY32:CC32"/>
    <mergeCell ref="BM27:BQ27"/>
    <mergeCell ref="BM28:BQ28"/>
    <mergeCell ref="BS27:BW27"/>
    <mergeCell ref="BS28:BW28"/>
    <mergeCell ref="BS25:BW25"/>
    <mergeCell ref="BS26:BW26"/>
    <mergeCell ref="BY22:CC22"/>
    <mergeCell ref="BY23:CC23"/>
    <mergeCell ref="BY24:CC24"/>
    <mergeCell ref="BM25:BQ25"/>
    <mergeCell ref="BM26:BQ26"/>
    <mergeCell ref="A1:B1"/>
    <mergeCell ref="DC1:DX1"/>
    <mergeCell ref="E43:AC43"/>
    <mergeCell ref="AQ43:BB43"/>
    <mergeCell ref="BC43:BT43"/>
    <mergeCell ref="BW43:DB43"/>
    <mergeCell ref="Y1:AT1"/>
    <mergeCell ref="E1:V1"/>
    <mergeCell ref="AU1:BL1"/>
    <mergeCell ref="BM1:CJ1"/>
    <mergeCell ref="CK1:DB1"/>
    <mergeCell ref="BM21:BQ21"/>
    <mergeCell ref="BM22:BQ22"/>
    <mergeCell ref="BM23:BQ23"/>
    <mergeCell ref="BM24:BQ24"/>
    <mergeCell ref="BY21:CC21"/>
  </mergeCells>
  <pageMargins left="0.7" right="0.7" top="1.1437499999999998" bottom="1.1437499999999998" header="0.75" footer="0.75"/>
  <pageSetup paperSize="9" scale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abake</cp:lastModifiedBy>
  <cp:lastPrinted>2024-01-16T10:03:25Z</cp:lastPrinted>
  <dcterms:created xsi:type="dcterms:W3CDTF">2021-09-20T17:47:09Z</dcterms:created>
  <dcterms:modified xsi:type="dcterms:W3CDTF">2024-01-16T10:38:15Z</dcterms:modified>
</cp:coreProperties>
</file>